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o_ath\Desktop\Νέος φάκελος\"/>
    </mc:Choice>
  </mc:AlternateContent>
  <bookViews>
    <workbookView xWindow="0" yWindow="0" windowWidth="28800" windowHeight="12135" tabRatio="721"/>
  </bookViews>
  <sheets>
    <sheet name="ΕΡΓΑ-ΜΕΛΕΤΕΣ" sheetId="6" r:id="rId1"/>
    <sheet name="ΣΥΝΕΧΙΖΟΜΕΝΑ" sheetId="5" r:id="rId2"/>
    <sheet name="ΑΝΑΚΕΦΑΛΑΙΩΣΗ" sheetId="1" r:id="rId3"/>
  </sheets>
  <definedNames>
    <definedName name="_xlnm.Print_Area" localSheetId="2">ΑΝΑΚΕΦΑΛΑΙΩΣΗ!$A$1:$H$17</definedName>
    <definedName name="_xlnm.Print_Area" localSheetId="0">'ΕΡΓΑ-ΜΕΛΕΤΕΣ'!$B$2:$I$85</definedName>
    <definedName name="_xlnm.Print_Area" localSheetId="1">ΣΥΝΕΧΙΖΟΜΕΝΑ!$B$1:$H$23</definedName>
    <definedName name="_xlnm.Print_Titles" localSheetId="2">ΑΝΑΚΕΦΑΛΑΙΩΣΗ!$3:$4</definedName>
    <definedName name="_xlnm.Print_Titles" localSheetId="0">'ΕΡΓΑ-ΜΕΛΕΤΕΣ'!$3:$4</definedName>
    <definedName name="_xlnm.Print_Titles" localSheetId="1">ΣΥΝΕΧΙΖΟΜΕΝΑ!$1:$1</definedName>
  </definedNames>
  <calcPr calcId="162913" fullCalcOnLoad="1"/>
</workbook>
</file>

<file path=xl/calcChain.xml><?xml version="1.0" encoding="utf-8"?>
<calcChain xmlns="http://schemas.openxmlformats.org/spreadsheetml/2006/main">
  <c r="H23" i="5" l="1"/>
  <c r="H46" i="6"/>
  <c r="I46" i="6"/>
  <c r="I84" i="6"/>
  <c r="H6" i="1"/>
  <c r="I66" i="6"/>
  <c r="H66" i="6"/>
  <c r="I52" i="6"/>
  <c r="H52" i="6"/>
  <c r="F50" i="6"/>
  <c r="F45" i="6"/>
  <c r="I42" i="6"/>
  <c r="I56" i="6"/>
  <c r="I63" i="6"/>
  <c r="H55" i="6"/>
  <c r="H63" i="6"/>
  <c r="H24" i="6"/>
  <c r="I24" i="6"/>
  <c r="H23" i="6"/>
  <c r="I23" i="6"/>
  <c r="H22" i="6"/>
  <c r="I22" i="6"/>
  <c r="H62" i="6"/>
  <c r="F9" i="5"/>
  <c r="H9" i="5"/>
  <c r="I21" i="6"/>
  <c r="H17" i="5"/>
  <c r="F9" i="6"/>
  <c r="H8" i="6"/>
  <c r="F37" i="6"/>
  <c r="H61" i="6"/>
  <c r="I36" i="6"/>
  <c r="I61" i="6"/>
  <c r="H16" i="5"/>
  <c r="H14" i="5"/>
  <c r="H13" i="5"/>
  <c r="H12" i="5"/>
  <c r="H6" i="5"/>
  <c r="F21" i="5"/>
  <c r="H81" i="6"/>
  <c r="H84" i="6"/>
  <c r="G6" i="1"/>
  <c r="H59" i="6"/>
  <c r="F33" i="6"/>
  <c r="H58" i="6"/>
  <c r="I31" i="6"/>
  <c r="F32" i="6"/>
  <c r="H76" i="6"/>
  <c r="H71" i="6"/>
  <c r="I13" i="6"/>
  <c r="H7" i="1"/>
  <c r="I8" i="6"/>
  <c r="I27" i="6"/>
  <c r="H27" i="6"/>
  <c r="H67" i="6"/>
  <c r="G5" i="1"/>
  <c r="I67" i="6"/>
  <c r="H5" i="1"/>
  <c r="H8" i="1"/>
</calcChain>
</file>

<file path=xl/sharedStrings.xml><?xml version="1.0" encoding="utf-8"?>
<sst xmlns="http://schemas.openxmlformats.org/spreadsheetml/2006/main" count="246" uniqueCount="180">
  <si>
    <t>α/α</t>
  </si>
  <si>
    <t>ΣΥΝΟΛΟ</t>
  </si>
  <si>
    <t>ΔΑΠΑΝΗ</t>
  </si>
  <si>
    <t>ΤΙΤΛΟΣ ΕΡΓΟΥ</t>
  </si>
  <si>
    <t>Κ.Α</t>
  </si>
  <si>
    <t>ΧΡΗΜΑΤΟΔΟΤΗΣΗ</t>
  </si>
  <si>
    <t>ΔΡΧ</t>
  </si>
  <si>
    <t>Ι. ΕΡΓΑ</t>
  </si>
  <si>
    <t>ΕΡΓΑ</t>
  </si>
  <si>
    <t>ΙΙ</t>
  </si>
  <si>
    <t>ΙΙΙ</t>
  </si>
  <si>
    <t>ΜΕΛΕΤΕΣ</t>
  </si>
  <si>
    <t>ΣΥΝΕΧΙΖΟΜΕΝΑ ΕΡΓΑ</t>
  </si>
  <si>
    <t>ΠΑΝ. ΤΣΑΛΤΑΣ</t>
  </si>
  <si>
    <t>ΑΝΑΚΕΦΑΛΑΙΩΣΗ</t>
  </si>
  <si>
    <t>(ΑΠΟΧΕΤΕΥΣΗ ΟΜΒΡΙΩΝ)</t>
  </si>
  <si>
    <t>Ι</t>
  </si>
  <si>
    <t xml:space="preserve">III. ΣΥΝΕΧΙΖΟΜΕΝΑ </t>
  </si>
  <si>
    <t>ΙΔΙΟΙ ΠΟΡΟΙ</t>
  </si>
  <si>
    <t>ΕΝΕΡΓΕΙΑΚΗ ΑΝΑΒΑΘΜΙΣΗ ΠΟΛΙΤΙΣΤΙΚΟΥ ΚΕΝΤΡΟΥ "ΜΕΛΙΝΑ ΜΕΡΚΟΥΡΗ"</t>
  </si>
  <si>
    <t xml:space="preserve">Α.1. ΚΤΙΡΙΟΛΟΓΙΚΑ                                 </t>
  </si>
  <si>
    <t>Α. ΕΡΓΑ ΕΠΕΝΔΥΣΕΩΝ</t>
  </si>
  <si>
    <t>Κ.Α. ΕΞΟΔΩΝ</t>
  </si>
  <si>
    <t>Κ.Α. ΕΣΟΔΩΝ</t>
  </si>
  <si>
    <t>ΠΟΣΟ ΕΣΟΔΟΥ</t>
  </si>
  <si>
    <t>ΣΑΤΑ 2015</t>
  </si>
  <si>
    <t>ΝΟΜΙΜΟΠΟΙΗΣΗ ΚΑΤΑΣΚΕΥΩΝ ΣΤΟ ΔΗΜΟΤΙΚΟ ΣΤΑΔΙΟ</t>
  </si>
  <si>
    <t>ΙΙ. ΜΕΛΕΤΕΣ - ΥΠΗΡΕΣΙΕΣ</t>
  </si>
  <si>
    <t>15.7331.0007</t>
  </si>
  <si>
    <t>30.7411.0004</t>
  </si>
  <si>
    <t xml:space="preserve">  </t>
  </si>
  <si>
    <t>ΠΡΟΫΠΟΛΟΓΙΣΜΟΣ</t>
  </si>
  <si>
    <t>ΣΥΝΤΗΡΗΣΗ ΣΧΟΛΙΚΩΝ ΚΤΙΡΙΩΝ 2017</t>
  </si>
  <si>
    <t>15.7331.0096</t>
  </si>
  <si>
    <t>ΣΥΝΟΛΟ ΕΡΓΩΝ</t>
  </si>
  <si>
    <t>ΣΥΝΟΛΟ ΜΕΛΕΤΩΝ - ΤΕΧΝΙΚΩΝ ΥΠΗΡΕΣΙΩΝ</t>
  </si>
  <si>
    <t>ΠΡΟΫΠΟΛΟΓΙΣΜΟΣ ΕΡΓΟΥ-ΜΕΛΕΤΗΣ</t>
  </si>
  <si>
    <t xml:space="preserve">   </t>
  </si>
  <si>
    <t>ΑΝΑΚΑΤΑΣΚΕΥΗ ΟΔΙΚΟΥ ΔΙΚΤΥΟΥ ΠΕΡΙΞ Κ.Π.Ι.Σ.Ν.</t>
  </si>
  <si>
    <t>ΣΑΤΑ 2017                 ΣΑΤΑ 2016</t>
  </si>
  <si>
    <t>ΣΥΝΤΗΡΗΣΗ ΔΗΜΟΤΙΚΩΝ ΚΤΙΡΙΩΝ</t>
  </si>
  <si>
    <t xml:space="preserve">Α.3.  ΕΞΥΓΙΑΝΣΗ </t>
  </si>
  <si>
    <t>Α.4.  ΚΟΙΝΟΧΡΗΣΤΟΙ ΧΩΡΟΙ</t>
  </si>
  <si>
    <t>ΔΙΑΜΟΡΦΩΣΕΙΣ - ΑΘΛΗΤΙΣΜΟΣ</t>
  </si>
  <si>
    <t>Β. ΑΝΤΑΠΟΔΟΤΙΚΑ ΕΡΓΑ</t>
  </si>
  <si>
    <t>15.7331.0018</t>
  </si>
  <si>
    <t>ΔΙΑΜΟΡΦΩΣΗ ΧΩΡΟΥ ΛΕΙΤΟΥΡΓΙΑΣ ΔΟΜΗΣ ΑΣΤΕΓΩΝ (ΕΛ. ΒΕΝΙΖΕΛΟΥ 363)</t>
  </si>
  <si>
    <t>ΜΕΛΕΤΗ ΣΤΑΤΙΚΗΣ ΕΠΑΡΚΕΙΑΣ ΚΤΙΡΙΟΥ ΠΑΙΔΙΚΟΥ ΣΤΑΘΜΟΥ ΟΔΟΥ ΙΣΜΗΝΗΣ</t>
  </si>
  <si>
    <t>ΜΕΛΕΤΗ ΠΥΡΟΠΡΟΣΤΑΣΙΑΣ ΔΗΜ. ΘΕΑΤΡΟΥ</t>
  </si>
  <si>
    <t>ΣΑΤΑ</t>
  </si>
  <si>
    <t>30.7413.0007</t>
  </si>
  <si>
    <t>ΔΙΑΜΟΡΦΩΣΗ ΚΤΙΡΙΟΥ ΟΔΟΥ ΔΑΒΑΚΗ 14</t>
  </si>
  <si>
    <t>15.7331.0019</t>
  </si>
  <si>
    <t>ΕΓΚΑΤΑΣΤΑΣΗ ΑΝΕΛΚΥΣΤΗΡΑ ΣΤΟ 2ο ΓΥΜΝΑΣΙΟ - ΛΥΚΕΙΟ</t>
  </si>
  <si>
    <t>ΚΑΤΑΣΚΕΥΗ ΧΩΝΕΥΤΗΡΙΟΥ ΣΤΟ ΔΗΜΟΤΙΚΟ ΚΟΙΜΗΤΗΡΙΟ</t>
  </si>
  <si>
    <t>ΕΣΠΑ  αρ. αποφ. 4280/1442/Α3/28.06.2019</t>
  </si>
  <si>
    <t>ΠΑΡΕΜΒΑΣΕΙΣ ΑΝΑΒΑΘΜΙΣΗΣ ΔΗΜΟΣΙΟΥ ΧΩΡΟΥ ΓΙΑ ΤΗ ΔΗΜΙΟΥΡΓΙΑ ΤΟΥ ΑΝΟΙΚΤΟΥ ΚΕΝΤΡΟΥ ΕΜΠΟΡΙΟΥ ΔΗΜΟΥ ΚΑΛΛΙΘΕΑΣ</t>
  </si>
  <si>
    <t>ΑΠΟΚΑΤΑΣΤΑΣΗ ΔΙΑΤΗΡΗΤΕΑΣ ΟΙΚΙΑΣ ΔΑΒΑΚΗ</t>
  </si>
  <si>
    <t>64.7334.0001</t>
  </si>
  <si>
    <t>15.7331.0027</t>
  </si>
  <si>
    <t>45.7311.0006</t>
  </si>
  <si>
    <t>15.7411.0001</t>
  </si>
  <si>
    <t>1311.0001</t>
  </si>
  <si>
    <t xml:space="preserve"> 1322.0013                   1311.0001</t>
  </si>
  <si>
    <t>Π.Δ.Ε.</t>
  </si>
  <si>
    <t>69.7331.0001</t>
  </si>
  <si>
    <t>ΔΙΑΜΟΡΦΩΣΗ ΧΩΡΩΝ ΚΑΙ ΛΟΙΠΕΣ ΕΡΓΑΣΙΕΣ ΓΙΑ ΤΗΝ ΧΩΡΟΘΕΤΗΣΗ ΚΑΙ ΛΕΙΤΟΥΡΓΙΑ ΤΩΝ ΑΙΘΟΥΣΩΝ ΓΙΑ ΤΙΣ ΑΝΑΓΚΕΣ ΤΗΣ ΔΙΧΡΟΝΗΣ ΠΡΟΣΧΟΛΙΚΗΣ ΕΚΠΑΙΔΕΥΣΗΣ</t>
  </si>
  <si>
    <t>ΚΑΤΑΣΚΕΥΗ ΣΥΝΔΕΣΕΩΝ ΑΚΙΝΗΤΩΝ ΜΕ ΤΟ ΔΙΚΤΥΟ ΑΚΑΘΑΡΤΩΝ 2021</t>
  </si>
  <si>
    <t>_____________                                                                                                                                                             '1311.0001</t>
  </si>
  <si>
    <t>Η ΑΝΑΠΛΗΡΩΤΡΙΑ ΔΙΕΥΘΥΝΤΡΙΑ</t>
  </si>
  <si>
    <t>ΤΕΧΝΙΚΩΝ ΥΠΗΡΕΣΙΩΝ</t>
  </si>
  <si>
    <t>ΦΑΝΗ ΠΑΠΑΓΙΑΝΝΗ</t>
  </si>
  <si>
    <t>30.7312.0008</t>
  </si>
  <si>
    <t>ΑΝΤΙΚΑΤΑΣΤΑΣΗ ΚΑΙ ΣΥΝΤΗΡΗΣΗ ΠΙΛΑΡΣ ΟΔΙΚΟΥ ΦΩΤΙΣΜΟΥ</t>
  </si>
  <si>
    <t xml:space="preserve"> ΙΔΙΟΙ ΠΟΡΟΙ</t>
  </si>
  <si>
    <t>Α2.ΟΔΟΠΟΙΪΑ</t>
  </si>
  <si>
    <t>ΕΠΙΚΑΙΡΟΠΟΙΗΣΗ ΜΕΛΕΤΗΣ ΑΠΟΧΕΤΕΥΣΗΣ ΟΜΒΡΙΩΝ ΥΔΑΤΩΝ ΔΗΜΟΥ ΚΑΛΛΙΘΕΑΣ</t>
  </si>
  <si>
    <t>ΣΧΕΔΙΟ ΒΙΩΣΙΜΗΣ ΑΣΤΙΚΗΣ ΚΙΝΗΤΙΚΟΤΗΤΑΣ</t>
  </si>
  <si>
    <t>ΜΕΛΕΤΗ ΑΠΟΚΑΤΑΣΤΑΣΗΣ ΚΤΙΡΙΟΥ ΟΔΟΥ ΣΚΡΑ 31</t>
  </si>
  <si>
    <t xml:space="preserve"> 30.7323.0006</t>
  </si>
  <si>
    <t>ΤΟΠΟΓΡΑΦΙΚΗ ΑΠΟΤΥΠΩΣΗ ΟΔΩΝ, ΚΟΙΝΟΧΡΗΣΤΩΝ ΧΩΡΩΝ ΚΑΙ ΣΧΟΛΙΚΩΝ ΣΥΓΚΡΟΤΗΜΑΤΩΝ</t>
  </si>
  <si>
    <t>ΣΑΤΑ 2022</t>
  </si>
  <si>
    <t>ΣΑΤΑ ΣΧΟΛΕΙΩΝ 2022</t>
  </si>
  <si>
    <t>ΤΑΚΤΟΠΟΙΗΣΗ ΑΥΘΑΙΡΕΤΩΝ ΚΑΤΑΣΚΕΥΩΝ ΣΤΑ ΣΧΟΛΙΚΑ ΣΥΓΚΡΟΤΗΜΑΤΑ</t>
  </si>
  <si>
    <t>30.7411.0005</t>
  </si>
  <si>
    <t>15.7331.0030</t>
  </si>
  <si>
    <t>15.7311.0001</t>
  </si>
  <si>
    <t>ΣΑΤΑ 2020</t>
  </si>
  <si>
    <t>30.7413.0016</t>
  </si>
  <si>
    <t xml:space="preserve"> 24.746</t>
  </si>
  <si>
    <t>30.7413.0017</t>
  </si>
  <si>
    <t>15.7411.0002</t>
  </si>
  <si>
    <t>ΠΡΟΓΡΑΜΜΑ ΑΝΤΩΝΗΣ ΤΡΙΤΣΗΣ</t>
  </si>
  <si>
    <t>145.119 (ΕΚΚΡΕΜΕΙ)</t>
  </si>
  <si>
    <t>30.7323.0010</t>
  </si>
  <si>
    <t>207.791       (ΕΚΚΡΕΜΕΙ)</t>
  </si>
  <si>
    <t>30.7413.0018</t>
  </si>
  <si>
    <t>ΜΕΛΕΤΗ Η/Μ ΕΓΚΑΤΑΣΤΑΣΕΩΝ ΚΤΙΡΙΟΥ ΕΠΙ ΤΗΣ ΟΔΟΥ ΦΟΡΝΕΖΗ 2</t>
  </si>
  <si>
    <t xml:space="preserve">ΠΡΟΓΡΑΜΜΑΤΙΚΗ ΣΥΜΒΑΣΗ ΠΕΡΙΦΕΡΕΙΑ ΑΤΤΙΚΗΣ </t>
  </si>
  <si>
    <t>10.7413.0005</t>
  </si>
  <si>
    <t>ΣΥΝΤΗΡΗΣΗ ΣΧΟΛΙΚΩΝ ΚΤΙΡΙΩΝ 2022</t>
  </si>
  <si>
    <t xml:space="preserve">ΣΑΤΑ 2022 </t>
  </si>
  <si>
    <t>61.7321.0001</t>
  </si>
  <si>
    <t>ΒΙΟΚΛΙΜΑΤΙΚΗ ΑΣΤΙΚΗ ΑΝΑΠΛΑΣΗ ΕΝΟΠΟΙΗΣΗΣ ΚΑΙ ΔΙΑΣΥΝΔΕΣΗΣ ΤΟΥ ΚΠΙΣΝ ΜΕ ΤΟ ΑΝΟΙΚΤΟ ΚΕΝΤΡΟ ΕΜΠΟΡΙΟΥ ΤΟΥ ΔΗΜΟΥ ΚΑΛΛΙΘΕΑΣ</t>
  </si>
  <si>
    <t>ΤΑΜΕΙΟ ΑΝΑΚΑΜΨΗΣ              Απόφαση Ένταξης ΥΠΕΝ/ΓΓΧΣΑΠ/83287/23/10-08-2022</t>
  </si>
  <si>
    <t>ΣΑΤΑ ΣΧΟΛΕΙΩΝ 2023</t>
  </si>
  <si>
    <t>ΠΡΟΓΡΑΜΜΑ ΑΝΤΩΝΗΣ ΤΡΙΤΣΗΣ   (Απόφαση ένταξης ΑΔΑ ΩΑΥ646ΜΤΛ6-ΖΩΣ)</t>
  </si>
  <si>
    <t>15.7321.0001</t>
  </si>
  <si>
    <t>30.7323.0012</t>
  </si>
  <si>
    <t>ΣΑΤΑ 2023</t>
  </si>
  <si>
    <t>ΣΥΝΤΗΡΗΣΗ ΔΙΚΤΥΟΥ ΑΓΩΓΩΝ ΟΜΒΡΙΩΝ ΥΔΑΤΩΝ 2023</t>
  </si>
  <si>
    <t>ΕΔΑΦΟΤΕΧΝΙΚΕΣ ΜΕΛΕΤΕΣ</t>
  </si>
  <si>
    <t>30.7413.0014</t>
  </si>
  <si>
    <t>ΤΕΧΝΙΚΕΣ ΜΕΛΕΤΕΣ ΑΝΟΙΚΤΟΥ ΚΕΝΤΡΟΥ ΕΜΠΟΡΙΟΥ ΔΗΜΟΥ ΚΑΛΛΙΘΕΑΣ</t>
  </si>
  <si>
    <t xml:space="preserve">ΕΣΠΑ  αρ. αποφ. 4280/1442/Α3/28.06.2019         </t>
  </si>
  <si>
    <t>64.7412.0001</t>
  </si>
  <si>
    <t>ΑΝΑΚΑΙΝΙΣΗ ΣΧΟΛΙΚΟΥ  ΠΡΟΠΟΝΗΤΗΡΙΟΥ ΣΤΗΝ ΟΔΟ ΝΙΚ. ΖΕΡΒΟΥ</t>
  </si>
  <si>
    <t>ΠΔΕ ΥΠ.ΕΣ. (ΦΙΛΟΔΗΜΟΣ ΙΙ)</t>
  </si>
  <si>
    <t>64.7331.0001</t>
  </si>
  <si>
    <t>ΥΠΟΥΡΓΕΙΟ ΨΗΦΙΑΚΗΣ ΔΙΑΚΥΒΕΡΝΗΣΗΣ</t>
  </si>
  <si>
    <t>15.7331.0024</t>
  </si>
  <si>
    <t>10.6261.0013</t>
  </si>
  <si>
    <t>15.7413.0002</t>
  </si>
  <si>
    <t>ΑΝΑΚΑΙΝΙΣΗ ΓΙΑ ΤΟΝ ΕΚΣΥΓΧΡΟΝΙΣΜΟ ΤΩΝ ΚΕΠ</t>
  </si>
  <si>
    <t>ΤΕΧΝΙΚΟ ΠΡΟΓΡΑΜΜΑ 2024</t>
  </si>
  <si>
    <t>ΣΥΝΤΗΡΗΣΗ ΚΟΙΝΟΧΡΗΣΤΩΝ ΧΩΡΩΝ</t>
  </si>
  <si>
    <t>ΜΕΛΕΤΕΣ ΠΥΡΑΣΦΑΛΕΙΑΣ ΣΕ ΙΔΙΟΚΤΗΤΑ ΚΑΙ ΜΙΣΘΩΜΕΝΑ ΚΤΙΡΙΑ ΚΑΙ ΕΓΚΑΤΑΣΤΑΣΕΙΣ ΤΟΥ ΔΗΜΟΥ ΚΑΛΛΙΘΕΑΣ</t>
  </si>
  <si>
    <t>ΚΑΤΑΣΚΕΥΗ ΣΥΝΔΕΣΕΩΝ ΑΚΙΝΗΤΩΝ ΜΕ ΤΟ ΔΙΚΤΥΟ ΑΚΑΘΑΡΤΩΝ 2024</t>
  </si>
  <si>
    <t>ΣΥΝΤΗΡΗΣΗ ΔΙΚΤΥΟΥ ΑΓΩΓΩΝ ΟΜΒΡΙΩΝ ΥΔΑΤΩΝ 2024</t>
  </si>
  <si>
    <t>ΔΑΠΑΝΗ 2024</t>
  </si>
  <si>
    <t>ΑΣΦΑΛΤΟΣΤΡΩΣΕΙΣ ΟΔΩΝ 2024</t>
  </si>
  <si>
    <t>ΣΥΝΤΗΡΗΣΗ ΣΧΟΛΙΚΩΝ ΚΤΙΡΙΩΝ 2024</t>
  </si>
  <si>
    <t>ΣΑΤΑ ΣΧΟΛΕΙΩΝ 2024</t>
  </si>
  <si>
    <t>ΣΑΤΑ 2024</t>
  </si>
  <si>
    <t>15.7331.0028</t>
  </si>
  <si>
    <t>30.7323.0014</t>
  </si>
  <si>
    <t>30.7336.0010</t>
  </si>
  <si>
    <t>30.7333.0010</t>
  </si>
  <si>
    <t>30.7312.0011</t>
  </si>
  <si>
    <t>10.7413.0006</t>
  </si>
  <si>
    <t>55.7334.0001</t>
  </si>
  <si>
    <t>ΜΕΛΕΤΗ ΕΦΑΡΜΟΓΗΣ  ΓΙΑ ΤΗΝ ΕΝΕΡΓΕΙΑΚΗ ΑΝΑΒΑΘΜΙΣΗ ΤΩΝ  ΣΧΟΛΙΚΩΝ ΣΥΓΚΡΟΤΗΜΑΤΩΝ 10ου ΓΥΜΝΑΣΙΟΥ-4ου ΛΥΚΕΙΟΥ ΚΑΙ 2ου ΓΥΜΝΑΣΙΟΥ-2ου ΛΥΚΕΙΟΥ</t>
  </si>
  <si>
    <t>Ι.Π.</t>
  </si>
  <si>
    <t>ΑΝΕΓΕΡΣΗ ΠΟΛΙΤΙΣΤΙΚΟΥ ΚΕΝΤΡΟΥ ΣΤΟ Ο.Τ. 124 ΤΟΥ ΔΗΜΟΥ ΚΑΛΛΙΘΕΑΣ</t>
  </si>
  <si>
    <t>'15.7413.0004</t>
  </si>
  <si>
    <t>ΔΙΑΜΟΡΦΩΣΗ ΕΠΙΓΕΙΟΥ ΧΩΡΟΥ ΣΤΟ Ο.Τ. 116 ΤΟΥ ΔΗΜΟΥ ΚΑΛΛΙΘΕΑΣ</t>
  </si>
  <si>
    <t>ΑΝΑΚΑΤΑΣΚΕΥΗ ΚΑΤΕΣΤΡΑΜΜΕΝΩΝ ΠΕΖΟΔΡΟΜΙΩΝ</t>
  </si>
  <si>
    <t>ΤΟΠΙΚΕΣ ΑΠΟΚΑΤΑΣΤΑΣΕΙΣ ΦΘΟΡΩΝ ΟΔΟΣΤΡΩΜΑΤΩΝ</t>
  </si>
  <si>
    <t>ΜΕΛΕΤΗ ΑΝΑΠΛΑΣΗΣ ΠΛΑΤΕΙΑΣ ΚΥΠΡΟΥ</t>
  </si>
  <si>
    <t>30.7333.0011</t>
  </si>
  <si>
    <t>30.7322.0005</t>
  </si>
  <si>
    <t>30.7334.0001</t>
  </si>
  <si>
    <t>ΣΑΤΑ π.ε.</t>
  </si>
  <si>
    <t>30.7413.0020</t>
  </si>
  <si>
    <t>ΣΥΝΤΗΡΗΣΗ  ΦΩΤΙΣΜΟΥ  ΠΛΑΤΕΙΑΣ ΙΕΡΟΥ ΝΑΟΥ ΑΓ. ΝΙΚΟΛΑΟΥ</t>
  </si>
  <si>
    <t>30.7333.0012</t>
  </si>
  <si>
    <t>ΣΥΝΤΗΡΗΣΗ ΔΗΜΟΤΙΚΟΥ ΦΩΤΙΣΜΟΥ</t>
  </si>
  <si>
    <t>30.7333.0013</t>
  </si>
  <si>
    <t xml:space="preserve">ΣΑΤΑ ΣΧΟΛΕΙΩΝ 2021 </t>
  </si>
  <si>
    <t>ΣΑΤΑ Π.Ε.</t>
  </si>
  <si>
    <t>30.7336.0016</t>
  </si>
  <si>
    <t xml:space="preserve">ΣΑΤΑ (π.ε.)  64.694€                   Ι.Π.              16.786€                 </t>
  </si>
  <si>
    <t>15.7333.0001</t>
  </si>
  <si>
    <t>ΑΝΤΙΠΛΗΜΜΥΡΙΚΗ ΠΡΟΣΤΑΣΙΑ ΟΔΟΥ ΠΡΕΒΕΖΗΣ</t>
  </si>
  <si>
    <t>30.7312.0033</t>
  </si>
  <si>
    <t>15.7331.0031</t>
  </si>
  <si>
    <t>ΑΝΑΚΑΤΑΣΚΕΥΗ ΚΑΙ ΣΥΝΤΗΡΗΣΗ ΒΟΗΘΗΤΙΚΩΝ ΧΩΡΩΝ ΣΤΟ ΓΗΠΕΔΟ ΚΑΛΛΙΘΕΑΣ (Πρώην ΟΠΑΑ)</t>
  </si>
  <si>
    <t>ΑΠΟΚΑΤΑΣΤΑΣΗ ΥΠΟΓΕΙΩΝ ΚΑΛΩΔΙΩΣΕΩΝ ΚΑΙ ΓΕΙΩΣΗΣ ΣΤΗ ΝΑΥΤΑΘΛΗΤΙΚΗ ΜΑΡΙΝΑ (Πρώην ΟΠΑΑ)</t>
  </si>
  <si>
    <t>ΕΚΣΥΓΧΡΟΝΙΣΜΟΣ Η/Μ ΕΓΚΑΤΑΣΤΑΣΕΩΝ ΠΑΙΔΙΚΟΥ ΣΤΑΘΜΟΥ ΣΩΚΡΑΤΟΥΣ 131 ΓΙΑ ΤΗΝ ΕΚΔΟΣΗ ΠΙΣΤΟΠΟΙΗΤΙΚΟΥ ΠΥΡΑΣΦΑΛΕΙΑΣ</t>
  </si>
  <si>
    <t>ΔΙΑΜΟΡΦΩΣΗ ΧΩΡΟΥ ΓΙΑ ΤΗ ΣΤΕΓΑΣΗ ΤΟΥ Σ.Κ.Ο.</t>
  </si>
  <si>
    <t>ΚΑΤΕΔΑΦΙΣΗ ΕΠΙΚΙΝΔΥΝΩΣ ΕΤΟΙΜΟΡΡΟΠΩΝ ΚΤΙΡΙΩΝ</t>
  </si>
  <si>
    <t>15.7331.0033</t>
  </si>
  <si>
    <t>15.7331.0032</t>
  </si>
  <si>
    <t>40.7422.0001</t>
  </si>
  <si>
    <t>ΜΕΛΕΤΗ ΔΙΑΜΟΡΦΩΣΗΣ ΕΠΙΓΕΙΟΥ ΧΩΡΟΥ ΣΤΟ Ο.Τ. 116 ΤΟΥ ΔΗΜΟΥ ΚΑΛΛΙΘΕΑΣ</t>
  </si>
  <si>
    <t>30.7413.0021</t>
  </si>
  <si>
    <t>6η ΤΡΟΠΟΠΟΙΗΣΗ ΤΕΧΝΙΚΟΥ ΠΡΟΓΡΑΜΜΑΤΟΣ 2024</t>
  </si>
  <si>
    <t xml:space="preserve">ΑΝΤΙΚΑΤΑΣΤΑΣΗ ΙΣΤΩΝ ΚΑΙ ΦΩΤΙΣΤΙΚΩΝ ΣΩΜΑΤΩΝ </t>
  </si>
  <si>
    <t>30.7335.0002</t>
  </si>
  <si>
    <t>Καλλιθέα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</si>
</sst>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MS Sans Serif"/>
      <charset val="161"/>
    </font>
    <font>
      <sz val="10"/>
      <name val="MS Sans Serif"/>
      <family val="2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sz val="10"/>
      <name val="Arial"/>
      <family val="2"/>
      <charset val="161"/>
    </font>
    <font>
      <b/>
      <sz val="16"/>
      <name val="Arial"/>
      <family val="2"/>
      <charset val="161"/>
    </font>
    <font>
      <b/>
      <sz val="18"/>
      <name val="Arial"/>
      <family val="2"/>
      <charset val="161"/>
    </font>
    <font>
      <sz val="14"/>
      <name val="Arial"/>
      <family val="2"/>
      <charset val="161"/>
    </font>
    <font>
      <sz val="16"/>
      <name val="Arial"/>
      <family val="2"/>
      <charset val="161"/>
    </font>
    <font>
      <sz val="18"/>
      <name val="Arial"/>
      <family val="2"/>
      <charset val="161"/>
    </font>
    <font>
      <b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18"/>
      <name val="Arial"/>
      <family val="2"/>
    </font>
    <font>
      <sz val="11"/>
      <name val="Arial"/>
      <family val="2"/>
      <charset val="161"/>
    </font>
    <font>
      <b/>
      <sz val="14"/>
      <name val="Arial"/>
      <family val="2"/>
    </font>
    <font>
      <b/>
      <u/>
      <sz val="18"/>
      <name val="Arial"/>
      <family val="2"/>
    </font>
    <font>
      <sz val="10"/>
      <color rgb="FFFF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38" fontId="4" fillId="0" borderId="1" xfId="2" applyFont="1" applyBorder="1" applyAlignment="1">
      <alignment horizontal="right" vertical="center" wrapText="1"/>
    </xf>
    <xf numFmtId="38" fontId="4" fillId="0" borderId="4" xfId="2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 vertical="center" wrapText="1"/>
    </xf>
    <xf numFmtId="3" fontId="15" fillId="0" borderId="8" xfId="0" applyNumberFormat="1" applyFont="1" applyBorder="1"/>
    <xf numFmtId="3" fontId="15" fillId="0" borderId="9" xfId="0" applyNumberFormat="1" applyFont="1" applyBorder="1"/>
    <xf numFmtId="3" fontId="6" fillId="0" borderId="10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Alignment="1">
      <alignment horizontal="center" vertical="center"/>
    </xf>
    <xf numFmtId="3" fontId="4" fillId="0" borderId="0" xfId="0" applyNumberFormat="1" applyFont="1"/>
    <xf numFmtId="0" fontId="2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vertical="center"/>
    </xf>
    <xf numFmtId="3" fontId="14" fillId="0" borderId="1" xfId="0" quotePrefix="1" applyNumberFormat="1" applyFont="1" applyFill="1" applyBorder="1" applyAlignment="1">
      <alignment horizontal="center" vertical="center" wrapText="1"/>
    </xf>
    <xf numFmtId="49" fontId="14" fillId="0" borderId="11" xfId="0" quotePrefix="1" applyNumberFormat="1" applyFont="1" applyFill="1" applyBorder="1" applyAlignment="1">
      <alignment horizontal="center" vertical="center" wrapText="1"/>
    </xf>
    <xf numFmtId="3" fontId="14" fillId="0" borderId="11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49" fontId="5" fillId="0" borderId="11" xfId="0" quotePrefix="1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1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/>
    <xf numFmtId="3" fontId="5" fillId="0" borderId="1" xfId="0" applyNumberFormat="1" applyFont="1" applyFill="1" applyBorder="1" applyAlignment="1">
      <alignment horizontal="right" vertical="center"/>
    </xf>
    <xf numFmtId="3" fontId="14" fillId="0" borderId="1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3" fontId="14" fillId="0" borderId="0" xfId="0" applyNumberFormat="1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49" fontId="14" fillId="0" borderId="12" xfId="0" quotePrefix="1" applyNumberFormat="1" applyFont="1" applyFill="1" applyBorder="1" applyAlignment="1">
      <alignment horizontal="center" vertical="center"/>
    </xf>
    <xf numFmtId="3" fontId="14" fillId="0" borderId="12" xfId="0" quotePrefix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top" wrapText="1"/>
    </xf>
    <xf numFmtId="3" fontId="4" fillId="0" borderId="1" xfId="0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wrapText="1"/>
    </xf>
    <xf numFmtId="0" fontId="12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right" vertical="center"/>
    </xf>
    <xf numFmtId="49" fontId="14" fillId="0" borderId="1" xfId="0" quotePrefix="1" applyNumberFormat="1" applyFont="1" applyFill="1" applyBorder="1" applyAlignment="1">
      <alignment horizontal="center" vertical="center" wrapText="1"/>
    </xf>
    <xf numFmtId="49" fontId="14" fillId="0" borderId="14" xfId="0" quotePrefix="1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center" vertical="center"/>
    </xf>
    <xf numFmtId="49" fontId="5" fillId="0" borderId="14" xfId="0" quotePrefix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top"/>
    </xf>
    <xf numFmtId="3" fontId="18" fillId="0" borderId="1" xfId="0" applyNumberFormat="1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3" fontId="14" fillId="0" borderId="0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14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3" fontId="5" fillId="0" borderId="6" xfId="0" quotePrefix="1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3" fontId="5" fillId="0" borderId="0" xfId="0" quotePrefix="1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3" fontId="5" fillId="0" borderId="1" xfId="0" quotePrefix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49" fontId="5" fillId="0" borderId="15" xfId="0" quotePrefix="1" applyNumberFormat="1" applyFont="1" applyFill="1" applyBorder="1" applyAlignment="1">
      <alignment horizontal="center" vertical="center" wrapText="1"/>
    </xf>
    <xf numFmtId="4" fontId="14" fillId="0" borderId="1" xfId="0" quotePrefix="1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14" fillId="0" borderId="15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3" fontId="3" fillId="0" borderId="0" xfId="0" applyNumberFormat="1" applyFont="1" applyFill="1" applyBorder="1"/>
    <xf numFmtId="3" fontId="14" fillId="0" borderId="0" xfId="0" applyNumberFormat="1" applyFont="1" applyFill="1" applyAlignment="1">
      <alignment horizontal="center" vertical="center"/>
    </xf>
    <xf numFmtId="4" fontId="17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4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3" fontId="17" fillId="0" borderId="14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49" fontId="14" fillId="2" borderId="1" xfId="0" quotePrefix="1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wrapText="1"/>
    </xf>
    <xf numFmtId="49" fontId="14" fillId="2" borderId="11" xfId="0" quotePrefix="1" applyNumberFormat="1" applyFont="1" applyFill="1" applyBorder="1" applyAlignment="1">
      <alignment horizontal="center" vertical="center" wrapText="1"/>
    </xf>
    <xf numFmtId="49" fontId="14" fillId="2" borderId="12" xfId="0" quotePrefix="1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49" fontId="14" fillId="3" borderId="1" xfId="0" quotePrefix="1" applyNumberFormat="1" applyFont="1" applyFill="1" applyBorder="1" applyAlignment="1">
      <alignment horizontal="center" vertical="center"/>
    </xf>
    <xf numFmtId="3" fontId="14" fillId="3" borderId="1" xfId="0" quotePrefix="1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3" fontId="14" fillId="2" borderId="1" xfId="0" quotePrefix="1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3" fontId="4" fillId="2" borderId="1" xfId="0" quotePrefix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49" fontId="5" fillId="2" borderId="1" xfId="0" quotePrefix="1" applyNumberFormat="1" applyFont="1" applyFill="1" applyBorder="1" applyAlignment="1">
      <alignment horizontal="center" vertical="center"/>
    </xf>
    <xf numFmtId="49" fontId="5" fillId="2" borderId="17" xfId="0" quotePrefix="1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3" fontId="14" fillId="2" borderId="12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3" fontId="14" fillId="2" borderId="1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14" fillId="2" borderId="1" xfId="0" quotePrefix="1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wrapText="1"/>
    </xf>
    <xf numFmtId="3" fontId="5" fillId="4" borderId="1" xfId="0" quotePrefix="1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3" fontId="14" fillId="2" borderId="11" xfId="0" quotePrefix="1" applyNumberFormat="1" applyFont="1" applyFill="1" applyBorder="1" applyAlignment="1">
      <alignment horizontal="center" vertical="center" wrapText="1"/>
    </xf>
    <xf numFmtId="3" fontId="14" fillId="2" borderId="12" xfId="0" quotePrefix="1" applyNumberFormat="1" applyFont="1" applyFill="1" applyBorder="1" applyAlignment="1">
      <alignment horizontal="center" vertical="center" wrapText="1"/>
    </xf>
    <xf numFmtId="49" fontId="14" fillId="2" borderId="11" xfId="0" quotePrefix="1" applyNumberFormat="1" applyFont="1" applyFill="1" applyBorder="1" applyAlignment="1">
      <alignment horizontal="center" vertical="center" wrapText="1"/>
    </xf>
    <xf numFmtId="49" fontId="14" fillId="2" borderId="12" xfId="0" quotePrefix="1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9" fontId="5" fillId="2" borderId="12" xfId="0" quotePrefix="1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49" fontId="14" fillId="0" borderId="1" xfId="0" quotePrefix="1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" fontId="14" fillId="2" borderId="11" xfId="0" applyNumberFormat="1" applyFont="1" applyFill="1" applyBorder="1" applyAlignment="1">
      <alignment horizontal="right" vertical="center"/>
    </xf>
    <xf numFmtId="3" fontId="14" fillId="2" borderId="12" xfId="0" applyNumberFormat="1" applyFont="1" applyFill="1" applyBorder="1" applyAlignment="1">
      <alignment horizontal="right" vertical="center"/>
    </xf>
    <xf numFmtId="1" fontId="7" fillId="0" borderId="6" xfId="0" applyNumberFormat="1" applyFont="1" applyFill="1" applyBorder="1" applyAlignment="1">
      <alignment horizontal="right" vertical="center" wrapText="1"/>
    </xf>
    <xf numFmtId="1" fontId="7" fillId="0" borderId="14" xfId="0" applyNumberFormat="1" applyFont="1" applyFill="1" applyBorder="1" applyAlignment="1">
      <alignment horizontal="right" vertical="center" wrapText="1"/>
    </xf>
    <xf numFmtId="1" fontId="7" fillId="0" borderId="15" xfId="0" applyNumberFormat="1" applyFont="1" applyFill="1" applyBorder="1" applyAlignment="1">
      <alignment horizontal="right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14" fillId="0" borderId="17" xfId="0" applyNumberFormat="1" applyFont="1" applyFill="1" applyBorder="1" applyAlignment="1">
      <alignment vertical="center"/>
    </xf>
    <xf numFmtId="3" fontId="14" fillId="0" borderId="12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right" vertical="center" wrapText="1"/>
    </xf>
    <xf numFmtId="3" fontId="5" fillId="0" borderId="1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3" fontId="5" fillId="0" borderId="11" xfId="0" quotePrefix="1" applyNumberFormat="1" applyFont="1" applyFill="1" applyBorder="1" applyAlignment="1">
      <alignment horizontal="center" vertical="center" wrapText="1"/>
    </xf>
    <xf numFmtId="3" fontId="5" fillId="0" borderId="12" xfId="0" quotePrefix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14" fillId="0" borderId="11" xfId="0" applyNumberFormat="1" applyFont="1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right" vertical="center"/>
    </xf>
    <xf numFmtId="3" fontId="14" fillId="0" borderId="12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center"/>
    </xf>
    <xf numFmtId="49" fontId="5" fillId="0" borderId="11" xfId="0" quotePrefix="1" applyNumberFormat="1" applyFont="1" applyFill="1" applyBorder="1" applyAlignment="1">
      <alignment horizontal="center" vertical="center"/>
    </xf>
    <xf numFmtId="49" fontId="5" fillId="0" borderId="12" xfId="0" quotePrefix="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49" fontId="14" fillId="0" borderId="11" xfId="0" quotePrefix="1" applyNumberFormat="1" applyFont="1" applyFill="1" applyBorder="1" applyAlignment="1">
      <alignment horizontal="center" vertical="center" wrapText="1"/>
    </xf>
    <xf numFmtId="49" fontId="14" fillId="0" borderId="17" xfId="0" quotePrefix="1" applyNumberFormat="1" applyFont="1" applyFill="1" applyBorder="1" applyAlignment="1">
      <alignment horizontal="center" vertical="center" wrapText="1"/>
    </xf>
    <xf numFmtId="49" fontId="14" fillId="0" borderId="12" xfId="0" quotePrefix="1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3" fontId="14" fillId="0" borderId="11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0" fontId="12" fillId="2" borderId="13" xfId="0" quotePrefix="1" applyNumberFormat="1" applyFont="1" applyFill="1" applyBorder="1" applyAlignment="1">
      <alignment horizontal="center" vertical="center" wrapText="1"/>
    </xf>
    <xf numFmtId="0" fontId="12" fillId="2" borderId="21" xfId="0" quotePrefix="1" applyNumberFormat="1" applyFont="1" applyFill="1" applyBorder="1" applyAlignment="1">
      <alignment horizontal="center" vertical="center" wrapText="1"/>
    </xf>
    <xf numFmtId="0" fontId="12" fillId="2" borderId="18" xfId="0" quotePrefix="1" applyNumberFormat="1" applyFont="1" applyFill="1" applyBorder="1" applyAlignment="1">
      <alignment horizontal="center" vertical="center" wrapText="1"/>
    </xf>
    <xf numFmtId="0" fontId="12" fillId="2" borderId="8" xfId="0" quotePrefix="1" applyNumberFormat="1" applyFont="1" applyFill="1" applyBorder="1" applyAlignment="1">
      <alignment horizontal="center" vertical="center" wrapText="1"/>
    </xf>
    <xf numFmtId="0" fontId="12" fillId="2" borderId="16" xfId="0" quotePrefix="1" applyNumberFormat="1" applyFont="1" applyFill="1" applyBorder="1" applyAlignment="1">
      <alignment horizontal="center" vertical="center" wrapText="1"/>
    </xf>
    <xf numFmtId="0" fontId="12" fillId="2" borderId="20" xfId="0" quotePrefix="1" applyNumberFormat="1" applyFont="1" applyFill="1" applyBorder="1" applyAlignment="1">
      <alignment horizontal="center" vertical="center" wrapText="1"/>
    </xf>
    <xf numFmtId="3" fontId="14" fillId="2" borderId="17" xfId="0" applyNumberFormat="1" applyFont="1" applyFill="1" applyBorder="1" applyAlignment="1">
      <alignment horizontal="right" vertical="center"/>
    </xf>
    <xf numFmtId="49" fontId="5" fillId="0" borderId="11" xfId="0" quotePrefix="1" applyNumberFormat="1" applyFont="1" applyFill="1" applyBorder="1" applyAlignment="1">
      <alignment horizontal="center" vertical="center" wrapText="1"/>
    </xf>
    <xf numFmtId="49" fontId="5" fillId="0" borderId="12" xfId="0" quotePrefix="1" applyNumberFormat="1" applyFont="1" applyFill="1" applyBorder="1" applyAlignment="1">
      <alignment horizontal="center" vertical="center" wrapText="1"/>
    </xf>
    <xf numFmtId="0" fontId="12" fillId="2" borderId="6" xfId="0" quotePrefix="1" applyNumberFormat="1" applyFont="1" applyFill="1" applyBorder="1" applyAlignment="1">
      <alignment horizontal="center" vertical="center" wrapText="1"/>
    </xf>
    <xf numFmtId="0" fontId="12" fillId="2" borderId="14" xfId="0" quotePrefix="1" applyNumberFormat="1" applyFont="1" applyFill="1" applyBorder="1" applyAlignment="1">
      <alignment horizontal="center" vertical="center" wrapText="1"/>
    </xf>
    <xf numFmtId="0" fontId="12" fillId="2" borderId="15" xfId="0" quotePrefix="1" applyNumberFormat="1" applyFont="1" applyFill="1" applyBorder="1" applyAlignment="1">
      <alignment horizontal="center" vertical="center" wrapText="1"/>
    </xf>
    <xf numFmtId="0" fontId="5" fillId="0" borderId="6" xfId="0" quotePrefix="1" applyNumberFormat="1" applyFont="1" applyFill="1" applyBorder="1" applyAlignment="1">
      <alignment horizontal="center" vertical="center" wrapText="1"/>
    </xf>
    <xf numFmtId="0" fontId="5" fillId="0" borderId="14" xfId="0" quotePrefix="1" applyNumberFormat="1" applyFont="1" applyFill="1" applyBorder="1" applyAlignment="1">
      <alignment horizontal="center" vertical="center" wrapText="1"/>
    </xf>
    <xf numFmtId="0" fontId="5" fillId="0" borderId="15" xfId="0" quotePrefix="1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49" fontId="14" fillId="4" borderId="11" xfId="0" quotePrefix="1" applyNumberFormat="1" applyFont="1" applyFill="1" applyBorder="1" applyAlignment="1">
      <alignment horizontal="center" vertical="center" wrapText="1"/>
    </xf>
    <xf numFmtId="49" fontId="14" fillId="4" borderId="17" xfId="0" quotePrefix="1" applyNumberFormat="1" applyFont="1" applyFill="1" applyBorder="1" applyAlignment="1">
      <alignment horizontal="center" vertical="center" wrapText="1"/>
    </xf>
    <xf numFmtId="49" fontId="14" fillId="4" borderId="12" xfId="0" quotePrefix="1" applyNumberFormat="1" applyFont="1" applyFill="1" applyBorder="1" applyAlignment="1">
      <alignment horizontal="center" vertical="center" wrapText="1"/>
    </xf>
    <xf numFmtId="3" fontId="14" fillId="0" borderId="11" xfId="0" quotePrefix="1" applyNumberFormat="1" applyFont="1" applyFill="1" applyBorder="1" applyAlignment="1">
      <alignment horizontal="center" vertical="center" wrapText="1"/>
    </xf>
    <xf numFmtId="3" fontId="14" fillId="0" borderId="17" xfId="0" quotePrefix="1" applyNumberFormat="1" applyFont="1" applyFill="1" applyBorder="1" applyAlignment="1">
      <alignment horizontal="center" vertical="center" wrapText="1"/>
    </xf>
    <xf numFmtId="3" fontId="14" fillId="0" borderId="12" xfId="0" quotePrefix="1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right" vertical="center" wrapText="1"/>
    </xf>
    <xf numFmtId="4" fontId="18" fillId="0" borderId="14" xfId="0" applyNumberFormat="1" applyFont="1" applyFill="1" applyBorder="1" applyAlignment="1">
      <alignment horizontal="right" vertical="center" wrapText="1"/>
    </xf>
    <xf numFmtId="4" fontId="18" fillId="0" borderId="15" xfId="0" applyNumberFormat="1" applyFont="1" applyFill="1" applyBorder="1" applyAlignment="1">
      <alignment horizontal="righ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1" fontId="10" fillId="0" borderId="15" xfId="0" applyNumberFormat="1" applyFont="1" applyFill="1" applyBorder="1" applyAlignment="1">
      <alignment horizontal="center" vertical="center" wrapText="1"/>
    </xf>
    <xf numFmtId="49" fontId="14" fillId="2" borderId="18" xfId="0" quotePrefix="1" applyNumberFormat="1" applyFont="1" applyFill="1" applyBorder="1" applyAlignment="1">
      <alignment horizontal="center" vertical="center" wrapText="1"/>
    </xf>
    <xf numFmtId="49" fontId="14" fillId="2" borderId="19" xfId="0" quotePrefix="1" applyNumberFormat="1" applyFont="1" applyFill="1" applyBorder="1" applyAlignment="1">
      <alignment horizontal="center" vertical="center" wrapText="1"/>
    </xf>
    <xf numFmtId="49" fontId="14" fillId="2" borderId="20" xfId="0" quotePrefix="1" applyNumberFormat="1" applyFont="1" applyFill="1" applyBorder="1" applyAlignment="1">
      <alignment horizontal="center" vertical="center" wrapText="1"/>
    </xf>
    <xf numFmtId="3" fontId="14" fillId="2" borderId="11" xfId="0" applyNumberFormat="1" applyFont="1" applyFill="1" applyBorder="1" applyAlignment="1">
      <alignment horizontal="center" vertical="center"/>
    </xf>
    <xf numFmtId="3" fontId="14" fillId="2" borderId="17" xfId="0" applyNumberFormat="1" applyFont="1" applyFill="1" applyBorder="1" applyAlignment="1">
      <alignment horizontal="center" vertical="center"/>
    </xf>
    <xf numFmtId="3" fontId="14" fillId="2" borderId="1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 wrapText="1"/>
    </xf>
    <xf numFmtId="3" fontId="14" fillId="2" borderId="11" xfId="0" applyNumberFormat="1" applyFont="1" applyFill="1" applyBorder="1" applyAlignment="1">
      <alignment vertical="center"/>
    </xf>
    <xf numFmtId="3" fontId="14" fillId="2" borderId="17" xfId="0" applyNumberFormat="1" applyFont="1" applyFill="1" applyBorder="1" applyAlignment="1">
      <alignment vertical="center"/>
    </xf>
    <xf numFmtId="3" fontId="14" fillId="2" borderId="12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3" fontId="5" fillId="2" borderId="12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4" fontId="14" fillId="0" borderId="11" xfId="0" quotePrefix="1" applyNumberFormat="1" applyFont="1" applyFill="1" applyBorder="1" applyAlignment="1">
      <alignment horizontal="center" vertical="center" wrapText="1"/>
    </xf>
    <xf numFmtId="4" fontId="14" fillId="0" borderId="17" xfId="0" quotePrefix="1" applyNumberFormat="1" applyFont="1" applyFill="1" applyBorder="1" applyAlignment="1">
      <alignment horizontal="center" vertical="center" wrapText="1"/>
    </xf>
    <xf numFmtId="4" fontId="14" fillId="0" borderId="12" xfId="0" quotePrefix="1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49" fontId="5" fillId="0" borderId="17" xfId="0" quotePrefix="1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9" fontId="5" fillId="0" borderId="17" xfId="0" quotePrefix="1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όμμα" xfId="1" builtinId="3"/>
    <cellStyle name="Κόμμα [0]" xfId="2" builtin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58</xdr:row>
      <xdr:rowOff>0</xdr:rowOff>
    </xdr:from>
    <xdr:to>
      <xdr:col>8</xdr:col>
      <xdr:colOff>0</xdr:colOff>
      <xdr:row>58</xdr:row>
      <xdr:rowOff>0</xdr:rowOff>
    </xdr:to>
    <xdr:sp macro="" textlink="">
      <xdr:nvSpPr>
        <xdr:cNvPr id="16873" name="Line 1"/>
        <xdr:cNvSpPr>
          <a:spLocks noChangeShapeType="1"/>
        </xdr:cNvSpPr>
      </xdr:nvSpPr>
      <xdr:spPr bwMode="auto">
        <a:xfrm>
          <a:off x="723900" y="19431000"/>
          <a:ext cx="10287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70</xdr:row>
      <xdr:rowOff>0</xdr:rowOff>
    </xdr:from>
    <xdr:to>
      <xdr:col>1</xdr:col>
      <xdr:colOff>0</xdr:colOff>
      <xdr:row>70</xdr:row>
      <xdr:rowOff>0</xdr:rowOff>
    </xdr:to>
    <xdr:sp macro="" textlink="">
      <xdr:nvSpPr>
        <xdr:cNvPr id="16874" name="Line 4"/>
        <xdr:cNvSpPr>
          <a:spLocks noChangeShapeType="1"/>
        </xdr:cNvSpPr>
      </xdr:nvSpPr>
      <xdr:spPr bwMode="auto">
        <a:xfrm flipV="1">
          <a:off x="609600" y="23641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abSelected="1" zoomScale="80" zoomScaleNormal="80" workbookViewId="0">
      <selection activeCell="G42" sqref="G42:G45"/>
    </sheetView>
  </sheetViews>
  <sheetFormatPr defaultRowHeight="15" x14ac:dyDescent="0.2"/>
  <cols>
    <col min="1" max="1" width="9.140625" style="53"/>
    <col min="2" max="2" width="4.42578125" style="136" customWidth="1"/>
    <col min="3" max="3" width="67.42578125" style="137" customWidth="1"/>
    <col min="4" max="4" width="24" style="138" customWidth="1"/>
    <col min="5" max="5" width="0.42578125" style="139" customWidth="1"/>
    <col min="6" max="6" width="17.5703125" style="140" customWidth="1"/>
    <col min="7" max="7" width="17.5703125" style="139" customWidth="1"/>
    <col min="8" max="8" width="24.5703125" style="145" customWidth="1"/>
    <col min="9" max="9" width="21.42578125" style="143" customWidth="1"/>
    <col min="10" max="10" width="9.7109375" style="46" customWidth="1"/>
    <col min="11" max="11" width="21.28515625" style="46" customWidth="1"/>
    <col min="12" max="14" width="18.42578125" style="46" customWidth="1"/>
    <col min="15" max="15" width="17.5703125" style="135" customWidth="1"/>
    <col min="16" max="16" width="18.42578125" style="46" customWidth="1"/>
    <col min="17" max="30" width="18.42578125" style="53" customWidth="1"/>
    <col min="31" max="16384" width="9.140625" style="53"/>
  </cols>
  <sheetData>
    <row r="1" spans="1:20" s="42" customFormat="1" ht="23.25" customHeight="1" x14ac:dyDescent="0.2">
      <c r="A1" s="292" t="s">
        <v>176</v>
      </c>
      <c r="B1" s="292"/>
      <c r="C1" s="292"/>
      <c r="D1" s="292"/>
      <c r="E1" s="292"/>
      <c r="F1" s="292"/>
      <c r="G1" s="292"/>
      <c r="H1" s="292"/>
      <c r="I1" s="292"/>
      <c r="J1" s="39"/>
      <c r="K1" s="39"/>
      <c r="L1" s="39"/>
      <c r="M1" s="39"/>
      <c r="N1" s="40"/>
      <c r="O1" s="40"/>
      <c r="P1" s="41"/>
      <c r="Q1" s="41"/>
      <c r="R1" s="41"/>
      <c r="S1" s="41"/>
      <c r="T1" s="41"/>
    </row>
    <row r="2" spans="1:20" s="42" customFormat="1" ht="23.25" customHeight="1" x14ac:dyDescent="0.25">
      <c r="A2" s="292"/>
      <c r="B2" s="292"/>
      <c r="C2" s="292"/>
      <c r="D2" s="292"/>
      <c r="E2" s="292"/>
      <c r="F2" s="292"/>
      <c r="G2" s="292"/>
      <c r="H2" s="292"/>
      <c r="I2" s="292"/>
      <c r="J2" s="39"/>
      <c r="K2" s="39"/>
      <c r="L2" s="39"/>
      <c r="M2" s="39"/>
      <c r="N2" s="40"/>
      <c r="O2" s="40"/>
      <c r="P2" s="41"/>
      <c r="Q2" s="41"/>
      <c r="R2" s="41"/>
      <c r="S2" s="43"/>
      <c r="T2" s="41"/>
    </row>
    <row r="3" spans="1:20" s="44" customFormat="1" ht="30.95" customHeight="1" x14ac:dyDescent="0.2">
      <c r="B3" s="308" t="s">
        <v>0</v>
      </c>
      <c r="C3" s="287" t="s">
        <v>3</v>
      </c>
      <c r="D3" s="287" t="s">
        <v>5</v>
      </c>
      <c r="E3" s="318" t="s">
        <v>23</v>
      </c>
      <c r="F3" s="319" t="s">
        <v>24</v>
      </c>
      <c r="G3" s="318" t="s">
        <v>22</v>
      </c>
      <c r="H3" s="319" t="s">
        <v>36</v>
      </c>
      <c r="I3" s="320" t="s">
        <v>129</v>
      </c>
      <c r="J3" s="45"/>
      <c r="K3" s="45"/>
      <c r="O3" s="317"/>
    </row>
    <row r="4" spans="1:20" s="46" customFormat="1" ht="11.25" customHeight="1" x14ac:dyDescent="0.2">
      <c r="B4" s="309"/>
      <c r="C4" s="287"/>
      <c r="D4" s="287"/>
      <c r="E4" s="318"/>
      <c r="F4" s="319"/>
      <c r="G4" s="318"/>
      <c r="H4" s="319"/>
      <c r="I4" s="320"/>
      <c r="O4" s="317"/>
    </row>
    <row r="5" spans="1:20" s="46" customFormat="1" ht="25.5" customHeight="1" x14ac:dyDescent="0.2">
      <c r="B5" s="47"/>
      <c r="C5" s="48" t="s">
        <v>7</v>
      </c>
      <c r="D5" s="288"/>
      <c r="E5" s="288"/>
      <c r="F5" s="288"/>
      <c r="G5" s="288"/>
      <c r="H5" s="288"/>
      <c r="I5" s="288"/>
    </row>
    <row r="6" spans="1:20" s="46" customFormat="1" ht="24.75" customHeight="1" x14ac:dyDescent="0.2">
      <c r="B6" s="47"/>
      <c r="C6" s="49" t="s">
        <v>21</v>
      </c>
      <c r="D6" s="288"/>
      <c r="E6" s="288"/>
      <c r="F6" s="288"/>
      <c r="G6" s="288"/>
      <c r="H6" s="288"/>
      <c r="I6" s="288"/>
    </row>
    <row r="7" spans="1:20" s="50" customFormat="1" ht="24" customHeight="1" x14ac:dyDescent="0.2">
      <c r="B7" s="51"/>
      <c r="C7" s="38" t="s">
        <v>20</v>
      </c>
      <c r="D7" s="288"/>
      <c r="E7" s="288"/>
      <c r="F7" s="288"/>
      <c r="G7" s="288"/>
      <c r="H7" s="288"/>
      <c r="I7" s="288"/>
      <c r="J7" s="52"/>
      <c r="K7" s="52"/>
      <c r="L7" s="52"/>
      <c r="M7" s="52"/>
      <c r="N7" s="52"/>
      <c r="O7" s="52"/>
      <c r="P7" s="52"/>
    </row>
    <row r="8" spans="1:20" ht="27.75" customHeight="1" x14ac:dyDescent="0.2">
      <c r="B8" s="272">
        <v>1</v>
      </c>
      <c r="C8" s="310" t="s">
        <v>131</v>
      </c>
      <c r="D8" s="55" t="s">
        <v>159</v>
      </c>
      <c r="E8" s="56"/>
      <c r="F8" s="57">
        <v>61034</v>
      </c>
      <c r="G8" s="313" t="s">
        <v>134</v>
      </c>
      <c r="H8" s="300">
        <f>F8+F9+F10</f>
        <v>506528</v>
      </c>
      <c r="I8" s="303">
        <f>H8</f>
        <v>506528</v>
      </c>
      <c r="J8" s="60"/>
      <c r="O8" s="46"/>
    </row>
    <row r="9" spans="1:20" ht="27.75" customHeight="1" x14ac:dyDescent="0.2">
      <c r="B9" s="316"/>
      <c r="C9" s="311"/>
      <c r="D9" s="55" t="s">
        <v>105</v>
      </c>
      <c r="E9" s="56"/>
      <c r="F9" s="57">
        <f>231200-24806</f>
        <v>206394</v>
      </c>
      <c r="G9" s="314"/>
      <c r="H9" s="301"/>
      <c r="I9" s="304"/>
      <c r="J9" s="60"/>
      <c r="O9" s="46"/>
    </row>
    <row r="10" spans="1:20" ht="26.25" customHeight="1" x14ac:dyDescent="0.25">
      <c r="B10" s="273"/>
      <c r="C10" s="312"/>
      <c r="D10" s="62" t="s">
        <v>132</v>
      </c>
      <c r="E10" s="56"/>
      <c r="F10" s="57">
        <v>239100</v>
      </c>
      <c r="G10" s="315"/>
      <c r="H10" s="302"/>
      <c r="I10" s="305"/>
      <c r="K10" s="63"/>
      <c r="L10" s="63"/>
      <c r="O10" s="46"/>
    </row>
    <row r="11" spans="1:20" s="64" customFormat="1" ht="53.25" customHeight="1" x14ac:dyDescent="0.2">
      <c r="B11" s="272">
        <v>2</v>
      </c>
      <c r="C11" s="267" t="s">
        <v>19</v>
      </c>
      <c r="D11" s="66" t="s">
        <v>98</v>
      </c>
      <c r="E11" s="67" t="s">
        <v>68</v>
      </c>
      <c r="F11" s="68">
        <v>1000000</v>
      </c>
      <c r="G11" s="336" t="s">
        <v>86</v>
      </c>
      <c r="H11" s="321">
        <v>1520000</v>
      </c>
      <c r="I11" s="321">
        <v>1000000</v>
      </c>
      <c r="J11" s="71"/>
      <c r="K11" s="71"/>
      <c r="L11" s="71"/>
      <c r="M11" s="71"/>
      <c r="N11" s="71"/>
      <c r="O11" s="72"/>
      <c r="P11" s="71"/>
    </row>
    <row r="12" spans="1:20" s="64" customFormat="1" ht="21" customHeight="1" x14ac:dyDescent="0.2">
      <c r="B12" s="273"/>
      <c r="C12" s="289"/>
      <c r="D12" s="73" t="s">
        <v>18</v>
      </c>
      <c r="E12" s="67"/>
      <c r="F12" s="74">
        <v>520000</v>
      </c>
      <c r="G12" s="337"/>
      <c r="H12" s="286"/>
      <c r="I12" s="286"/>
      <c r="J12" s="71"/>
      <c r="K12" s="71"/>
      <c r="L12" s="71"/>
      <c r="M12" s="71"/>
      <c r="N12" s="71"/>
      <c r="O12" s="72"/>
      <c r="P12" s="71"/>
    </row>
    <row r="13" spans="1:20" s="75" customFormat="1" ht="17.25" customHeight="1" x14ac:dyDescent="0.2">
      <c r="B13" s="272">
        <v>3</v>
      </c>
      <c r="C13" s="269" t="s">
        <v>53</v>
      </c>
      <c r="D13" s="55" t="s">
        <v>49</v>
      </c>
      <c r="E13" s="67"/>
      <c r="F13" s="74">
        <v>1000</v>
      </c>
      <c r="G13" s="306" t="s">
        <v>59</v>
      </c>
      <c r="H13" s="303">
        <v>74400</v>
      </c>
      <c r="I13" s="303">
        <f>11400-10400</f>
        <v>1000</v>
      </c>
      <c r="J13" s="60"/>
      <c r="K13" s="60"/>
      <c r="L13" s="60"/>
      <c r="M13" s="60"/>
      <c r="N13" s="60"/>
      <c r="O13" s="77"/>
      <c r="P13" s="60"/>
    </row>
    <row r="14" spans="1:20" s="75" customFormat="1" ht="18.75" customHeight="1" x14ac:dyDescent="0.2">
      <c r="B14" s="273"/>
      <c r="C14" s="271"/>
      <c r="D14" s="55" t="s">
        <v>18</v>
      </c>
      <c r="E14" s="79" t="s">
        <v>62</v>
      </c>
      <c r="F14" s="80">
        <v>73400</v>
      </c>
      <c r="G14" s="307"/>
      <c r="H14" s="305"/>
      <c r="I14" s="305"/>
      <c r="J14" s="60"/>
      <c r="K14" s="60"/>
      <c r="L14" s="60"/>
      <c r="M14" s="60"/>
      <c r="N14" s="60"/>
      <c r="O14" s="77"/>
      <c r="P14" s="60"/>
    </row>
    <row r="15" spans="1:20" s="75" customFormat="1" ht="18.75" customHeight="1" x14ac:dyDescent="0.2">
      <c r="B15" s="224">
        <v>4</v>
      </c>
      <c r="C15" s="225" t="s">
        <v>54</v>
      </c>
      <c r="D15" s="188" t="s">
        <v>18</v>
      </c>
      <c r="E15" s="226"/>
      <c r="F15" s="222">
        <v>74400</v>
      </c>
      <c r="G15" s="227" t="s">
        <v>60</v>
      </c>
      <c r="H15" s="228">
        <v>74400</v>
      </c>
      <c r="I15" s="228">
        <v>101</v>
      </c>
      <c r="J15" s="60"/>
      <c r="K15" s="60"/>
      <c r="L15" s="60"/>
      <c r="M15" s="60"/>
      <c r="N15" s="60"/>
      <c r="O15" s="77"/>
      <c r="P15" s="60"/>
    </row>
    <row r="16" spans="1:20" s="75" customFormat="1" ht="20.25" customHeight="1" x14ac:dyDescent="0.2">
      <c r="B16" s="261">
        <v>5</v>
      </c>
      <c r="C16" s="246" t="s">
        <v>40</v>
      </c>
      <c r="D16" s="188" t="s">
        <v>87</v>
      </c>
      <c r="E16" s="205"/>
      <c r="F16" s="190">
        <v>72090</v>
      </c>
      <c r="G16" s="250" t="s">
        <v>121</v>
      </c>
      <c r="H16" s="274">
        <v>74400</v>
      </c>
      <c r="I16" s="252">
        <v>74400</v>
      </c>
      <c r="J16" s="60"/>
      <c r="K16" s="60"/>
      <c r="L16" s="60"/>
      <c r="M16" s="60"/>
      <c r="N16" s="60"/>
      <c r="O16" s="81"/>
      <c r="P16" s="60"/>
    </row>
    <row r="17" spans="1:16" s="75" customFormat="1" ht="21" customHeight="1" x14ac:dyDescent="0.2">
      <c r="B17" s="263"/>
      <c r="C17" s="247"/>
      <c r="D17" s="188" t="s">
        <v>109</v>
      </c>
      <c r="E17" s="205"/>
      <c r="F17" s="190">
        <v>2310</v>
      </c>
      <c r="G17" s="251"/>
      <c r="H17" s="275"/>
      <c r="I17" s="253"/>
      <c r="J17" s="60"/>
      <c r="K17" s="60"/>
      <c r="L17" s="60"/>
      <c r="M17" s="60"/>
      <c r="N17" s="60"/>
      <c r="O17" s="81"/>
      <c r="P17" s="60"/>
    </row>
    <row r="18" spans="1:16" s="75" customFormat="1" ht="52.5" customHeight="1" x14ac:dyDescent="0.2">
      <c r="B18" s="229">
        <v>6</v>
      </c>
      <c r="C18" s="230" t="s">
        <v>123</v>
      </c>
      <c r="D18" s="188" t="s">
        <v>119</v>
      </c>
      <c r="E18" s="205"/>
      <c r="F18" s="206">
        <v>59266</v>
      </c>
      <c r="G18" s="195" t="s">
        <v>120</v>
      </c>
      <c r="H18" s="231">
        <v>59266</v>
      </c>
      <c r="I18" s="196">
        <v>59266</v>
      </c>
      <c r="J18" s="60"/>
      <c r="K18" s="83"/>
      <c r="L18" s="60"/>
      <c r="M18" s="60"/>
      <c r="N18" s="60"/>
      <c r="O18" s="81"/>
      <c r="P18" s="60"/>
    </row>
    <row r="19" spans="1:16" s="75" customFormat="1" ht="52.5" customHeight="1" x14ac:dyDescent="0.2">
      <c r="B19" s="261">
        <v>7</v>
      </c>
      <c r="C19" s="261" t="s">
        <v>143</v>
      </c>
      <c r="D19" s="188" t="s">
        <v>106</v>
      </c>
      <c r="E19" s="205"/>
      <c r="F19" s="206">
        <v>12400000</v>
      </c>
      <c r="G19" s="194" t="s">
        <v>102</v>
      </c>
      <c r="H19" s="274">
        <v>15132000</v>
      </c>
      <c r="I19" s="232">
        <v>800100</v>
      </c>
      <c r="J19" s="60"/>
      <c r="K19" s="46"/>
      <c r="L19" s="46"/>
      <c r="M19" s="60"/>
      <c r="N19" s="60"/>
      <c r="O19" s="81"/>
      <c r="P19" s="60"/>
    </row>
    <row r="20" spans="1:16" ht="24" customHeight="1" x14ac:dyDescent="0.2">
      <c r="B20" s="262"/>
      <c r="C20" s="262"/>
      <c r="D20" s="233" t="s">
        <v>18</v>
      </c>
      <c r="E20" s="205"/>
      <c r="F20" s="234">
        <v>1897730</v>
      </c>
      <c r="G20" s="250" t="s">
        <v>107</v>
      </c>
      <c r="H20" s="335"/>
      <c r="I20" s="232">
        <v>100</v>
      </c>
      <c r="J20" s="60"/>
      <c r="O20" s="46"/>
    </row>
    <row r="21" spans="1:16" ht="27.75" customHeight="1" x14ac:dyDescent="0.2">
      <c r="B21" s="263"/>
      <c r="C21" s="263"/>
      <c r="D21" s="204" t="s">
        <v>133</v>
      </c>
      <c r="E21" s="205"/>
      <c r="F21" s="206">
        <v>834270</v>
      </c>
      <c r="G21" s="251"/>
      <c r="H21" s="275"/>
      <c r="I21" s="232">
        <f>F21</f>
        <v>834270</v>
      </c>
      <c r="J21" s="60"/>
      <c r="O21" s="46"/>
    </row>
    <row r="22" spans="1:16" ht="42" customHeight="1" x14ac:dyDescent="0.2">
      <c r="B22" s="229">
        <v>8</v>
      </c>
      <c r="C22" s="235" t="s">
        <v>166</v>
      </c>
      <c r="D22" s="204" t="s">
        <v>142</v>
      </c>
      <c r="E22" s="205"/>
      <c r="F22" s="206">
        <v>14000</v>
      </c>
      <c r="G22" s="236" t="s">
        <v>165</v>
      </c>
      <c r="H22" s="237">
        <f>F22</f>
        <v>14000</v>
      </c>
      <c r="I22" s="232">
        <f>H22</f>
        <v>14000</v>
      </c>
      <c r="J22" s="60"/>
      <c r="O22" s="46"/>
    </row>
    <row r="23" spans="1:16" ht="42" customHeight="1" x14ac:dyDescent="0.2">
      <c r="B23" s="229">
        <v>9</v>
      </c>
      <c r="C23" s="235" t="s">
        <v>169</v>
      </c>
      <c r="D23" s="204" t="s">
        <v>142</v>
      </c>
      <c r="E23" s="205"/>
      <c r="F23" s="206">
        <v>20000</v>
      </c>
      <c r="G23" s="236" t="s">
        <v>172</v>
      </c>
      <c r="H23" s="237">
        <f>F23</f>
        <v>20000</v>
      </c>
      <c r="I23" s="232">
        <f>H23</f>
        <v>20000</v>
      </c>
      <c r="J23" s="60"/>
      <c r="O23" s="46"/>
    </row>
    <row r="24" spans="1:16" ht="42" customHeight="1" x14ac:dyDescent="0.2">
      <c r="A24" s="266"/>
      <c r="B24" s="261">
        <v>10</v>
      </c>
      <c r="C24" s="246" t="s">
        <v>168</v>
      </c>
      <c r="D24" s="264" t="s">
        <v>109</v>
      </c>
      <c r="E24" s="205"/>
      <c r="F24" s="248">
        <v>74400</v>
      </c>
      <c r="G24" s="250" t="s">
        <v>171</v>
      </c>
      <c r="H24" s="274">
        <f>F24+F25</f>
        <v>74400</v>
      </c>
      <c r="I24" s="252">
        <f>H24</f>
        <v>74400</v>
      </c>
      <c r="J24" s="60"/>
      <c r="O24" s="46"/>
    </row>
    <row r="25" spans="1:16" ht="15.75" customHeight="1" x14ac:dyDescent="0.2">
      <c r="A25" s="266"/>
      <c r="B25" s="263"/>
      <c r="C25" s="247"/>
      <c r="D25" s="265"/>
      <c r="E25" s="205"/>
      <c r="F25" s="249"/>
      <c r="G25" s="251"/>
      <c r="H25" s="275"/>
      <c r="I25" s="253"/>
      <c r="J25" s="60"/>
      <c r="O25" s="46"/>
    </row>
    <row r="26" spans="1:16" ht="42" customHeight="1" x14ac:dyDescent="0.2">
      <c r="B26" s="229">
        <v>11</v>
      </c>
      <c r="C26" s="235" t="s">
        <v>170</v>
      </c>
      <c r="D26" s="204" t="s">
        <v>142</v>
      </c>
      <c r="E26" s="205"/>
      <c r="F26" s="206">
        <v>74400</v>
      </c>
      <c r="G26" s="226" t="s">
        <v>173</v>
      </c>
      <c r="H26" s="237">
        <v>74400</v>
      </c>
      <c r="I26" s="232">
        <v>15000</v>
      </c>
      <c r="J26" s="60"/>
      <c r="O26" s="46"/>
    </row>
    <row r="27" spans="1:16" s="89" customFormat="1" ht="24" customHeight="1" x14ac:dyDescent="0.25">
      <c r="B27" s="238"/>
      <c r="C27" s="239"/>
      <c r="D27" s="322"/>
      <c r="E27" s="323"/>
      <c r="F27" s="323"/>
      <c r="G27" s="324"/>
      <c r="H27" s="240">
        <f>SUM(H8:H25)</f>
        <v>17549394</v>
      </c>
      <c r="I27" s="241">
        <f>SUM(I8:I26)</f>
        <v>3399165</v>
      </c>
      <c r="J27" s="46"/>
      <c r="K27" s="88"/>
      <c r="L27" s="88"/>
      <c r="M27" s="63"/>
      <c r="N27" s="63"/>
      <c r="O27" s="63"/>
      <c r="P27" s="63"/>
    </row>
    <row r="28" spans="1:16" s="90" customFormat="1" ht="27.75" customHeight="1" x14ac:dyDescent="0.2">
      <c r="B28" s="238"/>
      <c r="C28" s="239"/>
      <c r="D28" s="242"/>
      <c r="E28" s="242"/>
      <c r="F28" s="242"/>
      <c r="G28" s="242"/>
      <c r="H28" s="240"/>
      <c r="I28" s="241"/>
      <c r="J28" s="46"/>
      <c r="K28" s="88"/>
      <c r="L28" s="88"/>
      <c r="M28" s="88"/>
      <c r="N28" s="88"/>
      <c r="O28" s="81"/>
      <c r="P28" s="88"/>
    </row>
    <row r="29" spans="1:16" s="90" customFormat="1" ht="20.25" customHeight="1" x14ac:dyDescent="0.25">
      <c r="B29" s="47"/>
      <c r="C29" s="38" t="s">
        <v>75</v>
      </c>
      <c r="D29" s="326"/>
      <c r="E29" s="327"/>
      <c r="F29" s="327"/>
      <c r="G29" s="327"/>
      <c r="H29" s="327"/>
      <c r="I29" s="328"/>
      <c r="J29" s="63"/>
      <c r="K29" s="88"/>
      <c r="L29" s="88"/>
      <c r="M29" s="88"/>
      <c r="N29" s="88"/>
      <c r="O29" s="81"/>
      <c r="P29" s="88"/>
    </row>
    <row r="30" spans="1:16" s="90" customFormat="1" ht="33" customHeight="1" x14ac:dyDescent="0.2">
      <c r="B30" s="103">
        <v>1</v>
      </c>
      <c r="C30" s="104" t="s">
        <v>154</v>
      </c>
      <c r="D30" s="204" t="s">
        <v>81</v>
      </c>
      <c r="E30" s="205"/>
      <c r="F30" s="222">
        <v>74400</v>
      </c>
      <c r="G30" s="226" t="s">
        <v>155</v>
      </c>
      <c r="H30" s="243">
        <v>74400</v>
      </c>
      <c r="I30" s="244">
        <v>74400</v>
      </c>
      <c r="J30" s="88"/>
      <c r="K30" s="88"/>
      <c r="L30" s="88"/>
      <c r="M30" s="88"/>
      <c r="N30" s="81"/>
      <c r="O30" s="88"/>
    </row>
    <row r="31" spans="1:16" s="90" customFormat="1" ht="20.25" customHeight="1" x14ac:dyDescent="0.2">
      <c r="B31" s="267">
        <v>2</v>
      </c>
      <c r="C31" s="270" t="s">
        <v>73</v>
      </c>
      <c r="D31" s="92" t="s">
        <v>101</v>
      </c>
      <c r="E31" s="93"/>
      <c r="F31" s="94">
        <v>10005</v>
      </c>
      <c r="G31" s="314" t="s">
        <v>94</v>
      </c>
      <c r="H31" s="283">
        <v>74400</v>
      </c>
      <c r="I31" s="285">
        <f>F31</f>
        <v>10005</v>
      </c>
      <c r="J31" s="88"/>
      <c r="K31" s="88"/>
      <c r="L31" s="88"/>
      <c r="M31" s="88"/>
      <c r="N31" s="88"/>
      <c r="O31" s="81"/>
      <c r="P31" s="88"/>
    </row>
    <row r="32" spans="1:16" s="90" customFormat="1" ht="25.5" customHeight="1" x14ac:dyDescent="0.2">
      <c r="B32" s="289"/>
      <c r="C32" s="271"/>
      <c r="D32" s="95" t="s">
        <v>18</v>
      </c>
      <c r="E32" s="56"/>
      <c r="F32" s="85">
        <f>H31-F31</f>
        <v>64395</v>
      </c>
      <c r="G32" s="315"/>
      <c r="H32" s="284"/>
      <c r="I32" s="286"/>
      <c r="J32" s="88"/>
      <c r="K32" s="88"/>
      <c r="L32" s="88"/>
      <c r="M32" s="88"/>
      <c r="N32" s="88"/>
      <c r="O32" s="81"/>
      <c r="P32" s="88"/>
    </row>
    <row r="33" spans="2:16" s="90" customFormat="1" ht="25.5" customHeight="1" x14ac:dyDescent="0.2">
      <c r="B33" s="267">
        <v>3</v>
      </c>
      <c r="C33" s="269" t="s">
        <v>130</v>
      </c>
      <c r="D33" s="267" t="s">
        <v>18</v>
      </c>
      <c r="E33" s="56"/>
      <c r="F33" s="356">
        <f>H33</f>
        <v>1240000</v>
      </c>
      <c r="G33" s="313" t="s">
        <v>135</v>
      </c>
      <c r="H33" s="325">
        <v>1240000</v>
      </c>
      <c r="I33" s="321">
        <v>100</v>
      </c>
      <c r="J33" s="91"/>
      <c r="K33" s="88"/>
      <c r="L33" s="88"/>
      <c r="M33" s="88"/>
      <c r="N33" s="88"/>
      <c r="O33" s="81"/>
      <c r="P33" s="88"/>
    </row>
    <row r="34" spans="2:16" s="90" customFormat="1" ht="25.5" customHeight="1" x14ac:dyDescent="0.2">
      <c r="B34" s="268"/>
      <c r="C34" s="270"/>
      <c r="D34" s="268"/>
      <c r="E34" s="56"/>
      <c r="F34" s="357"/>
      <c r="G34" s="314"/>
      <c r="H34" s="283"/>
      <c r="I34" s="285"/>
      <c r="J34" s="88"/>
      <c r="K34" s="88"/>
      <c r="L34" s="88"/>
      <c r="M34" s="88"/>
      <c r="N34" s="88"/>
      <c r="O34" s="81"/>
      <c r="P34" s="88"/>
    </row>
    <row r="35" spans="2:16" s="90" customFormat="1" ht="25.5" customHeight="1" x14ac:dyDescent="0.25">
      <c r="B35" s="289"/>
      <c r="C35" s="271"/>
      <c r="D35" s="289"/>
      <c r="E35" s="56"/>
      <c r="F35" s="358"/>
      <c r="G35" s="315"/>
      <c r="H35" s="284"/>
      <c r="I35" s="286"/>
      <c r="J35" s="88"/>
      <c r="K35" s="63"/>
      <c r="L35" s="63"/>
      <c r="M35" s="88"/>
      <c r="N35" s="88"/>
      <c r="O35" s="81"/>
      <c r="P35" s="88"/>
    </row>
    <row r="36" spans="2:16" s="89" customFormat="1" ht="20.100000000000001" customHeight="1" x14ac:dyDescent="0.25">
      <c r="B36" s="267">
        <v>4</v>
      </c>
      <c r="C36" s="269" t="s">
        <v>156</v>
      </c>
      <c r="D36" s="65" t="s">
        <v>49</v>
      </c>
      <c r="E36" s="56"/>
      <c r="F36" s="85">
        <v>74400</v>
      </c>
      <c r="G36" s="313" t="s">
        <v>157</v>
      </c>
      <c r="H36" s="325">
        <v>250000</v>
      </c>
      <c r="I36" s="321">
        <f>F36</f>
        <v>74400</v>
      </c>
      <c r="J36" s="88"/>
      <c r="K36" s="96"/>
      <c r="L36" s="96"/>
      <c r="M36" s="63"/>
      <c r="N36" s="63"/>
      <c r="O36" s="63"/>
      <c r="P36" s="63"/>
    </row>
    <row r="37" spans="2:16" s="89" customFormat="1" ht="20.100000000000001" customHeight="1" x14ac:dyDescent="0.25">
      <c r="B37" s="289"/>
      <c r="C37" s="271"/>
      <c r="D37" s="65" t="s">
        <v>142</v>
      </c>
      <c r="E37" s="56"/>
      <c r="F37" s="85">
        <f>H36-F36</f>
        <v>175600</v>
      </c>
      <c r="G37" s="315"/>
      <c r="H37" s="284"/>
      <c r="I37" s="286"/>
      <c r="J37" s="88"/>
      <c r="K37" s="96"/>
      <c r="L37" s="96"/>
      <c r="M37" s="63"/>
      <c r="N37" s="63"/>
      <c r="O37" s="63"/>
      <c r="P37" s="63"/>
    </row>
    <row r="38" spans="2:16" s="89" customFormat="1" ht="20.100000000000001" customHeight="1" x14ac:dyDescent="0.25">
      <c r="B38" s="267">
        <v>5</v>
      </c>
      <c r="C38" s="269" t="s">
        <v>147</v>
      </c>
      <c r="D38" s="62" t="s">
        <v>152</v>
      </c>
      <c r="E38" s="56"/>
      <c r="F38" s="206">
        <v>30984</v>
      </c>
      <c r="G38" s="365" t="s">
        <v>149</v>
      </c>
      <c r="H38" s="368">
        <v>74400</v>
      </c>
      <c r="I38" s="371">
        <v>74400</v>
      </c>
      <c r="J38" s="96"/>
      <c r="K38" s="96"/>
      <c r="L38" s="63"/>
      <c r="M38" s="63"/>
      <c r="N38" s="63"/>
      <c r="O38" s="63"/>
    </row>
    <row r="39" spans="2:16" s="89" customFormat="1" ht="20.100000000000001" customHeight="1" x14ac:dyDescent="0.25">
      <c r="B39" s="268"/>
      <c r="C39" s="270"/>
      <c r="D39" s="62" t="s">
        <v>109</v>
      </c>
      <c r="E39" s="56"/>
      <c r="F39" s="206">
        <v>3699</v>
      </c>
      <c r="G39" s="366"/>
      <c r="H39" s="369"/>
      <c r="I39" s="371"/>
      <c r="J39" s="96"/>
      <c r="K39" s="96"/>
      <c r="L39" s="63"/>
      <c r="M39" s="63"/>
      <c r="N39" s="63"/>
      <c r="O39" s="63"/>
    </row>
    <row r="40" spans="2:16" s="89" customFormat="1" ht="20.100000000000001" customHeight="1" x14ac:dyDescent="0.25">
      <c r="B40" s="268"/>
      <c r="C40" s="270"/>
      <c r="D40" s="62" t="s">
        <v>142</v>
      </c>
      <c r="E40" s="56"/>
      <c r="F40" s="206">
        <v>37959</v>
      </c>
      <c r="G40" s="366"/>
      <c r="H40" s="369"/>
      <c r="I40" s="371"/>
      <c r="J40" s="96"/>
      <c r="K40" s="96"/>
      <c r="L40" s="63"/>
      <c r="M40" s="63"/>
      <c r="N40" s="63"/>
      <c r="O40" s="63"/>
    </row>
    <row r="41" spans="2:16" s="89" customFormat="1" ht="20.100000000000001" customHeight="1" x14ac:dyDescent="0.25">
      <c r="B41" s="289"/>
      <c r="C41" s="271"/>
      <c r="D41" s="62" t="s">
        <v>81</v>
      </c>
      <c r="E41" s="56"/>
      <c r="F41" s="206">
        <v>1758</v>
      </c>
      <c r="G41" s="367"/>
      <c r="H41" s="370"/>
      <c r="I41" s="371"/>
      <c r="J41" s="96"/>
      <c r="K41" s="96"/>
      <c r="L41" s="63"/>
      <c r="M41" s="63"/>
      <c r="N41" s="63"/>
      <c r="O41" s="63"/>
    </row>
    <row r="42" spans="2:16" s="89" customFormat="1" ht="26.25" customHeight="1" x14ac:dyDescent="0.25">
      <c r="B42" s="267">
        <v>6</v>
      </c>
      <c r="C42" s="350" t="s">
        <v>177</v>
      </c>
      <c r="D42" s="204" t="s">
        <v>152</v>
      </c>
      <c r="E42" s="205"/>
      <c r="F42" s="206">
        <v>51149.13</v>
      </c>
      <c r="G42" s="353" t="s">
        <v>178</v>
      </c>
      <c r="H42" s="372">
        <v>223000</v>
      </c>
      <c r="I42" s="375">
        <f>F42+F43+F44</f>
        <v>93068.03</v>
      </c>
      <c r="J42" s="207"/>
      <c r="K42" s="96"/>
      <c r="L42" s="96"/>
      <c r="M42" s="63"/>
      <c r="N42" s="63"/>
      <c r="O42" s="63"/>
      <c r="P42" s="63"/>
    </row>
    <row r="43" spans="2:16" s="89" customFormat="1" ht="18.75" customHeight="1" x14ac:dyDescent="0.25">
      <c r="B43" s="268"/>
      <c r="C43" s="351"/>
      <c r="D43" s="204" t="s">
        <v>81</v>
      </c>
      <c r="E43" s="205"/>
      <c r="F43" s="206">
        <v>10218.9</v>
      </c>
      <c r="G43" s="354"/>
      <c r="H43" s="373"/>
      <c r="I43" s="376"/>
      <c r="J43" s="207"/>
      <c r="K43" s="96"/>
      <c r="L43" s="96"/>
      <c r="M43" s="63"/>
      <c r="N43" s="63"/>
      <c r="O43" s="63"/>
      <c r="P43" s="63"/>
    </row>
    <row r="44" spans="2:16" s="89" customFormat="1" ht="18" customHeight="1" x14ac:dyDescent="0.25">
      <c r="B44" s="268"/>
      <c r="C44" s="351"/>
      <c r="D44" s="204" t="s">
        <v>109</v>
      </c>
      <c r="E44" s="205"/>
      <c r="F44" s="206">
        <v>31700</v>
      </c>
      <c r="G44" s="354"/>
      <c r="H44" s="373"/>
      <c r="I44" s="376"/>
      <c r="J44" s="207"/>
      <c r="K44" s="96"/>
      <c r="L44" s="96"/>
      <c r="M44" s="63"/>
      <c r="N44" s="63"/>
      <c r="O44" s="63"/>
      <c r="P44" s="63"/>
    </row>
    <row r="45" spans="2:16" s="89" customFormat="1" ht="18" customHeight="1" x14ac:dyDescent="0.25">
      <c r="B45" s="289"/>
      <c r="C45" s="352"/>
      <c r="D45" s="204" t="s">
        <v>142</v>
      </c>
      <c r="E45" s="205"/>
      <c r="F45" s="206">
        <f>223000-93068</f>
        <v>129932</v>
      </c>
      <c r="G45" s="355"/>
      <c r="H45" s="374"/>
      <c r="I45" s="377"/>
      <c r="J45" s="207"/>
      <c r="K45" s="96"/>
      <c r="L45" s="96"/>
      <c r="M45" s="63"/>
      <c r="N45" s="63"/>
      <c r="O45" s="63"/>
      <c r="P45" s="63"/>
    </row>
    <row r="46" spans="2:16" s="100" customFormat="1" ht="19.5" customHeight="1" x14ac:dyDescent="0.25">
      <c r="B46" s="97"/>
      <c r="C46" s="208"/>
      <c r="D46" s="338"/>
      <c r="E46" s="339"/>
      <c r="F46" s="339"/>
      <c r="G46" s="340"/>
      <c r="H46" s="209">
        <f>SUM(H30:H45)</f>
        <v>1936200</v>
      </c>
      <c r="I46" s="210">
        <f>SUM(I30:I45)</f>
        <v>326373.03000000003</v>
      </c>
      <c r="J46" s="211"/>
      <c r="K46" s="99"/>
      <c r="L46" s="99"/>
      <c r="M46" s="96"/>
      <c r="N46" s="96"/>
      <c r="O46" s="96"/>
      <c r="P46" s="96"/>
    </row>
    <row r="47" spans="2:16" s="102" customFormat="1" ht="19.5" customHeight="1" x14ac:dyDescent="0.2">
      <c r="B47" s="101"/>
      <c r="C47" s="212" t="s">
        <v>41</v>
      </c>
      <c r="D47" s="329"/>
      <c r="E47" s="330"/>
      <c r="F47" s="330"/>
      <c r="G47" s="330"/>
      <c r="H47" s="330"/>
      <c r="I47" s="331"/>
      <c r="J47" s="213"/>
      <c r="K47" s="60"/>
      <c r="L47" s="60"/>
      <c r="M47" s="99"/>
      <c r="N47" s="99"/>
      <c r="O47" s="99"/>
      <c r="P47" s="99"/>
    </row>
    <row r="48" spans="2:16" s="75" customFormat="1" ht="25.5" customHeight="1" x14ac:dyDescent="0.2">
      <c r="B48" s="101"/>
      <c r="C48" s="212" t="s">
        <v>15</v>
      </c>
      <c r="D48" s="332"/>
      <c r="E48" s="333"/>
      <c r="F48" s="333"/>
      <c r="G48" s="333"/>
      <c r="H48" s="333"/>
      <c r="I48" s="334"/>
      <c r="J48" s="213"/>
      <c r="K48" s="96"/>
      <c r="L48" s="96"/>
      <c r="M48" s="60"/>
      <c r="N48" s="60"/>
      <c r="O48" s="77"/>
      <c r="P48" s="60"/>
    </row>
    <row r="49" spans="2:16" x14ac:dyDescent="0.2">
      <c r="C49" s="214"/>
      <c r="D49" s="215"/>
      <c r="E49" s="216"/>
      <c r="F49" s="217"/>
      <c r="G49" s="216"/>
      <c r="H49" s="218"/>
      <c r="I49" s="219"/>
      <c r="J49" s="220"/>
    </row>
    <row r="50" spans="2:16" s="100" customFormat="1" x14ac:dyDescent="0.2">
      <c r="B50" s="254">
        <v>1</v>
      </c>
      <c r="C50" s="246" t="s">
        <v>163</v>
      </c>
      <c r="D50" s="204" t="s">
        <v>18</v>
      </c>
      <c r="E50" s="221"/>
      <c r="F50" s="222">
        <f>H50-F51</f>
        <v>47230</v>
      </c>
      <c r="G50" s="255" t="s">
        <v>164</v>
      </c>
      <c r="H50" s="257">
        <v>74400</v>
      </c>
      <c r="I50" s="252">
        <v>52000</v>
      </c>
      <c r="J50" s="223"/>
      <c r="K50" s="193"/>
      <c r="L50" s="52"/>
      <c r="M50" s="96"/>
      <c r="N50" s="96"/>
      <c r="O50" s="96"/>
      <c r="P50" s="96"/>
    </row>
    <row r="51" spans="2:16" s="100" customFormat="1" x14ac:dyDescent="0.2">
      <c r="B51" s="254"/>
      <c r="C51" s="247"/>
      <c r="D51" s="204" t="s">
        <v>81</v>
      </c>
      <c r="E51" s="221"/>
      <c r="F51" s="222">
        <v>27170</v>
      </c>
      <c r="G51" s="256"/>
      <c r="H51" s="258"/>
      <c r="I51" s="253"/>
      <c r="J51" s="223"/>
      <c r="K51" s="52"/>
      <c r="L51" s="52"/>
      <c r="M51" s="96"/>
      <c r="N51" s="96"/>
      <c r="O51" s="96"/>
      <c r="P51" s="96"/>
    </row>
    <row r="52" spans="2:16" s="52" customFormat="1" ht="18" x14ac:dyDescent="0.2">
      <c r="B52" s="107"/>
      <c r="C52" s="108"/>
      <c r="D52" s="341"/>
      <c r="E52" s="342"/>
      <c r="F52" s="342"/>
      <c r="G52" s="343"/>
      <c r="H52" s="98">
        <f>SUM(H50:H50)</f>
        <v>74400</v>
      </c>
      <c r="I52" s="98">
        <f>SUM(I50:I50)</f>
        <v>52000</v>
      </c>
      <c r="J52" s="60"/>
      <c r="K52" s="60"/>
      <c r="L52" s="60"/>
    </row>
    <row r="53" spans="2:16" s="75" customFormat="1" ht="36.75" customHeight="1" x14ac:dyDescent="0.2">
      <c r="B53" s="101"/>
      <c r="C53" s="38" t="s">
        <v>42</v>
      </c>
      <c r="D53" s="344"/>
      <c r="E53" s="345"/>
      <c r="F53" s="345"/>
      <c r="G53" s="345"/>
      <c r="H53" s="345"/>
      <c r="I53" s="346"/>
      <c r="J53" s="96"/>
      <c r="K53" s="60"/>
      <c r="L53" s="60"/>
      <c r="M53" s="60"/>
      <c r="N53" s="60"/>
      <c r="O53" s="81"/>
      <c r="P53" s="60"/>
    </row>
    <row r="54" spans="2:16" s="75" customFormat="1" ht="30.75" customHeight="1" x14ac:dyDescent="0.2">
      <c r="B54" s="101"/>
      <c r="C54" s="38" t="s">
        <v>43</v>
      </c>
      <c r="D54" s="347"/>
      <c r="E54" s="348"/>
      <c r="F54" s="348"/>
      <c r="G54" s="348"/>
      <c r="H54" s="348"/>
      <c r="I54" s="349"/>
      <c r="J54" s="52"/>
      <c r="K54" s="60"/>
      <c r="L54" s="60"/>
      <c r="M54" s="60"/>
      <c r="N54" s="60"/>
      <c r="O54" s="81"/>
      <c r="P54" s="60"/>
    </row>
    <row r="55" spans="2:16" s="75" customFormat="1" ht="51.75" customHeight="1" x14ac:dyDescent="0.2">
      <c r="B55" s="267">
        <v>1</v>
      </c>
      <c r="C55" s="269" t="s">
        <v>56</v>
      </c>
      <c r="D55" s="188" t="s">
        <v>55</v>
      </c>
      <c r="E55" s="189"/>
      <c r="F55" s="190">
        <v>1120803.47</v>
      </c>
      <c r="G55" s="191" t="s">
        <v>58</v>
      </c>
      <c r="H55" s="274">
        <f>F55+F57+F56</f>
        <v>1760000.47</v>
      </c>
      <c r="I55" s="192">
        <v>1120803</v>
      </c>
      <c r="J55" s="60"/>
      <c r="K55" s="60"/>
      <c r="L55" s="60"/>
      <c r="M55" s="60"/>
      <c r="N55" s="60"/>
      <c r="O55" s="81"/>
      <c r="P55" s="60"/>
    </row>
    <row r="56" spans="2:16" s="75" customFormat="1" ht="22.5" customHeight="1" x14ac:dyDescent="0.2">
      <c r="B56" s="268"/>
      <c r="C56" s="270"/>
      <c r="D56" s="188" t="s">
        <v>109</v>
      </c>
      <c r="E56" s="189"/>
      <c r="F56" s="190">
        <v>332760</v>
      </c>
      <c r="G56" s="250" t="s">
        <v>108</v>
      </c>
      <c r="H56" s="335"/>
      <c r="I56" s="252">
        <f>F56</f>
        <v>332760</v>
      </c>
      <c r="J56" s="60"/>
      <c r="K56" s="60"/>
      <c r="L56" s="60"/>
      <c r="M56" s="60"/>
      <c r="N56" s="60"/>
      <c r="O56" s="81"/>
      <c r="P56" s="60"/>
    </row>
    <row r="57" spans="2:16" s="75" customFormat="1" ht="29.25" customHeight="1" x14ac:dyDescent="0.2">
      <c r="B57" s="268"/>
      <c r="C57" s="270"/>
      <c r="D57" s="188" t="s">
        <v>18</v>
      </c>
      <c r="E57" s="189"/>
      <c r="F57" s="190">
        <v>306437</v>
      </c>
      <c r="G57" s="251"/>
      <c r="H57" s="335"/>
      <c r="I57" s="253"/>
      <c r="J57" s="60"/>
      <c r="K57" s="96"/>
      <c r="L57" s="96"/>
      <c r="M57" s="60"/>
      <c r="N57" s="60"/>
      <c r="O57" s="81"/>
      <c r="P57" s="60"/>
    </row>
    <row r="58" spans="2:16" s="100" customFormat="1" ht="51" x14ac:dyDescent="0.2">
      <c r="B58" s="62">
        <v>2</v>
      </c>
      <c r="C58" s="104" t="s">
        <v>103</v>
      </c>
      <c r="D58" s="55" t="s">
        <v>104</v>
      </c>
      <c r="E58" s="56"/>
      <c r="F58" s="82">
        <v>7699373.04</v>
      </c>
      <c r="G58" s="67" t="s">
        <v>140</v>
      </c>
      <c r="H58" s="109">
        <f>F58</f>
        <v>7699373.04</v>
      </c>
      <c r="I58" s="106">
        <v>5000000</v>
      </c>
      <c r="J58" s="60"/>
      <c r="K58" s="46"/>
      <c r="L58" s="46"/>
      <c r="M58" s="96"/>
      <c r="N58" s="96"/>
      <c r="O58" s="96"/>
      <c r="P58" s="96"/>
    </row>
    <row r="59" spans="2:16" s="46" customFormat="1" ht="27" customHeight="1" x14ac:dyDescent="0.2">
      <c r="B59" s="62">
        <v>3</v>
      </c>
      <c r="C59" s="104" t="s">
        <v>125</v>
      </c>
      <c r="D59" s="62" t="s">
        <v>18</v>
      </c>
      <c r="E59" s="56"/>
      <c r="F59" s="82">
        <v>50000</v>
      </c>
      <c r="G59" s="67" t="s">
        <v>137</v>
      </c>
      <c r="H59" s="109">
        <f>F59</f>
        <v>50000</v>
      </c>
      <c r="I59" s="106">
        <v>100</v>
      </c>
      <c r="J59" s="96"/>
    </row>
    <row r="60" spans="2:16" s="46" customFormat="1" ht="27" customHeight="1" x14ac:dyDescent="0.2">
      <c r="B60" s="62">
        <v>4</v>
      </c>
      <c r="C60" s="104" t="s">
        <v>145</v>
      </c>
      <c r="D60" s="62" t="s">
        <v>142</v>
      </c>
      <c r="E60" s="56"/>
      <c r="F60" s="82">
        <v>700000</v>
      </c>
      <c r="G60" s="67" t="s">
        <v>150</v>
      </c>
      <c r="H60" s="109">
        <v>700000</v>
      </c>
      <c r="I60" s="106">
        <v>1000</v>
      </c>
      <c r="J60" s="96"/>
    </row>
    <row r="61" spans="2:16" s="89" customFormat="1" ht="20.100000000000001" customHeight="1" x14ac:dyDescent="0.25">
      <c r="B61" s="65">
        <v>5</v>
      </c>
      <c r="C61" s="76" t="s">
        <v>146</v>
      </c>
      <c r="D61" s="65" t="s">
        <v>152</v>
      </c>
      <c r="E61" s="56"/>
      <c r="F61" s="85">
        <v>74400</v>
      </c>
      <c r="G61" s="58" t="s">
        <v>151</v>
      </c>
      <c r="H61" s="59">
        <f>F61</f>
        <v>74400</v>
      </c>
      <c r="I61" s="70">
        <f>F61</f>
        <v>74400</v>
      </c>
      <c r="J61" s="88"/>
      <c r="K61" s="96"/>
      <c r="L61" s="96"/>
      <c r="M61" s="63"/>
      <c r="N61" s="63"/>
      <c r="O61" s="63"/>
      <c r="P61" s="63"/>
    </row>
    <row r="62" spans="2:16" s="89" customFormat="1" ht="31.5" customHeight="1" x14ac:dyDescent="0.25">
      <c r="B62" s="65">
        <v>6</v>
      </c>
      <c r="C62" s="76" t="s">
        <v>167</v>
      </c>
      <c r="D62" s="62" t="s">
        <v>142</v>
      </c>
      <c r="E62" s="56"/>
      <c r="F62" s="57">
        <v>74400</v>
      </c>
      <c r="G62" s="110" t="s">
        <v>162</v>
      </c>
      <c r="H62" s="109">
        <f>F62</f>
        <v>74400</v>
      </c>
      <c r="I62" s="186">
        <v>67100</v>
      </c>
      <c r="J62" s="88"/>
      <c r="K62" s="96"/>
      <c r="L62" s="96"/>
      <c r="M62" s="63"/>
      <c r="N62" s="63"/>
      <c r="O62" s="63"/>
      <c r="P62" s="63"/>
    </row>
    <row r="63" spans="2:16" s="46" customFormat="1" ht="20.25" customHeight="1" x14ac:dyDescent="0.2">
      <c r="B63" s="62"/>
      <c r="C63" s="104"/>
      <c r="D63" s="55"/>
      <c r="E63" s="111"/>
      <c r="F63" s="112"/>
      <c r="G63" s="113"/>
      <c r="H63" s="187">
        <f>SUM(H55:H62)</f>
        <v>10358173.51</v>
      </c>
      <c r="I63" s="98">
        <f>SUM(I55:I62)</f>
        <v>6596163</v>
      </c>
      <c r="J63" s="96"/>
    </row>
    <row r="64" spans="2:16" s="75" customFormat="1" ht="25.5" customHeight="1" x14ac:dyDescent="0.2">
      <c r="B64" s="47"/>
      <c r="C64" s="49" t="s">
        <v>44</v>
      </c>
      <c r="D64" s="296"/>
      <c r="E64" s="297"/>
      <c r="F64" s="297"/>
      <c r="G64" s="297"/>
      <c r="H64" s="297"/>
      <c r="I64" s="298"/>
      <c r="J64" s="46"/>
      <c r="K64" s="46"/>
      <c r="L64" s="46"/>
      <c r="M64" s="60"/>
      <c r="N64" s="60"/>
      <c r="O64" s="77"/>
      <c r="P64" s="60"/>
    </row>
    <row r="65" spans="2:16" ht="23.25" customHeight="1" x14ac:dyDescent="0.2">
      <c r="B65" s="103">
        <v>1</v>
      </c>
      <c r="C65" s="104" t="s">
        <v>127</v>
      </c>
      <c r="D65" s="55" t="s">
        <v>18</v>
      </c>
      <c r="E65" s="105"/>
      <c r="F65" s="80">
        <v>50000</v>
      </c>
      <c r="G65" s="79" t="s">
        <v>138</v>
      </c>
      <c r="H65" s="84">
        <v>50000</v>
      </c>
      <c r="I65" s="106">
        <v>21000</v>
      </c>
      <c r="K65" s="114"/>
      <c r="L65" s="114"/>
      <c r="O65" s="46"/>
    </row>
    <row r="66" spans="2:16" s="117" customFormat="1" ht="27.75" customHeight="1" x14ac:dyDescent="0.2">
      <c r="B66" s="103"/>
      <c r="C66" s="104"/>
      <c r="D66" s="293"/>
      <c r="E66" s="294"/>
      <c r="F66" s="294"/>
      <c r="G66" s="295"/>
      <c r="H66" s="116">
        <f>SUM(H65:H65)</f>
        <v>50000</v>
      </c>
      <c r="I66" s="87">
        <f>SUM(I65:I65)</f>
        <v>21000</v>
      </c>
      <c r="J66" s="60"/>
      <c r="K66" s="114"/>
      <c r="L66" s="114"/>
      <c r="M66" s="114"/>
      <c r="N66" s="114"/>
      <c r="O66" s="114"/>
      <c r="P66" s="114"/>
    </row>
    <row r="67" spans="2:16" s="117" customFormat="1" ht="27.75" customHeight="1" x14ac:dyDescent="0.2">
      <c r="B67" s="118"/>
      <c r="C67" s="86"/>
      <c r="D67" s="359" t="s">
        <v>34</v>
      </c>
      <c r="E67" s="360"/>
      <c r="F67" s="360"/>
      <c r="G67" s="361"/>
      <c r="H67" s="119">
        <f>H27+H46+H52+H63+H66</f>
        <v>29968167.509999998</v>
      </c>
      <c r="I67" s="120">
        <f>I27+I46+I52+I63+I66</f>
        <v>10394701.030000001</v>
      </c>
      <c r="J67" s="46"/>
      <c r="K67" s="121"/>
      <c r="L67" s="121"/>
      <c r="M67" s="114"/>
      <c r="N67" s="114"/>
      <c r="O67" s="114"/>
      <c r="P67" s="114"/>
    </row>
    <row r="68" spans="2:16" s="121" customFormat="1" ht="30.75" customHeight="1" x14ac:dyDescent="0.2">
      <c r="B68" s="122"/>
      <c r="C68" s="48" t="s">
        <v>27</v>
      </c>
      <c r="D68" s="362"/>
      <c r="E68" s="363"/>
      <c r="F68" s="363"/>
      <c r="G68" s="363"/>
      <c r="H68" s="363"/>
      <c r="I68" s="364"/>
      <c r="J68" s="114"/>
      <c r="K68" s="60"/>
      <c r="L68" s="60"/>
      <c r="O68" s="123"/>
    </row>
    <row r="69" spans="2:16" s="75" customFormat="1" ht="39.75" customHeight="1" x14ac:dyDescent="0.2">
      <c r="B69" s="124">
        <v>1</v>
      </c>
      <c r="C69" s="104" t="s">
        <v>83</v>
      </c>
      <c r="D69" s="125" t="s">
        <v>142</v>
      </c>
      <c r="E69" s="126"/>
      <c r="F69" s="57">
        <v>37200</v>
      </c>
      <c r="G69" s="56" t="s">
        <v>84</v>
      </c>
      <c r="H69" s="109">
        <v>37200</v>
      </c>
      <c r="I69" s="127">
        <v>7200</v>
      </c>
      <c r="J69" s="114"/>
      <c r="K69" s="60"/>
      <c r="L69" s="60"/>
      <c r="M69" s="60"/>
      <c r="N69" s="60"/>
      <c r="O69" s="123"/>
      <c r="P69" s="60"/>
    </row>
    <row r="70" spans="2:16" s="75" customFormat="1" ht="31.5" customHeight="1" x14ac:dyDescent="0.2">
      <c r="B70" s="124">
        <v>2</v>
      </c>
      <c r="C70" s="104" t="s">
        <v>26</v>
      </c>
      <c r="D70" s="125" t="s">
        <v>18</v>
      </c>
      <c r="E70" s="56"/>
      <c r="F70" s="128">
        <v>75000</v>
      </c>
      <c r="G70" s="56" t="s">
        <v>29</v>
      </c>
      <c r="H70" s="109">
        <v>75000</v>
      </c>
      <c r="I70" s="127">
        <v>100</v>
      </c>
      <c r="J70" s="121"/>
      <c r="K70" s="121"/>
      <c r="L70" s="121"/>
      <c r="M70" s="60"/>
      <c r="N70" s="60"/>
      <c r="O70" s="123"/>
      <c r="P70" s="60"/>
    </row>
    <row r="71" spans="2:16" s="121" customFormat="1" ht="33.75" customHeight="1" x14ac:dyDescent="0.2">
      <c r="B71" s="254">
        <v>3</v>
      </c>
      <c r="C71" s="282" t="s">
        <v>76</v>
      </c>
      <c r="D71" s="129" t="s">
        <v>92</v>
      </c>
      <c r="E71" s="56"/>
      <c r="F71" s="129" t="s">
        <v>93</v>
      </c>
      <c r="G71" s="259" t="s">
        <v>88</v>
      </c>
      <c r="H71" s="260">
        <f>145119+17282</f>
        <v>162401</v>
      </c>
      <c r="I71" s="280">
        <v>100</v>
      </c>
      <c r="O71" s="123"/>
    </row>
    <row r="72" spans="2:16" s="121" customFormat="1" ht="30.75" customHeight="1" x14ac:dyDescent="0.2">
      <c r="B72" s="254"/>
      <c r="C72" s="282"/>
      <c r="D72" s="125" t="s">
        <v>74</v>
      </c>
      <c r="E72" s="56"/>
      <c r="F72" s="57">
        <v>17282</v>
      </c>
      <c r="G72" s="259"/>
      <c r="H72" s="260"/>
      <c r="I72" s="280"/>
      <c r="O72" s="123"/>
    </row>
    <row r="73" spans="2:16" s="121" customFormat="1" ht="26.25" customHeight="1" x14ac:dyDescent="0.2">
      <c r="B73" s="130">
        <v>4</v>
      </c>
      <c r="C73" s="108" t="s">
        <v>80</v>
      </c>
      <c r="D73" s="125" t="s">
        <v>18</v>
      </c>
      <c r="E73" s="56"/>
      <c r="F73" s="57">
        <v>37200</v>
      </c>
      <c r="G73" s="56" t="s">
        <v>96</v>
      </c>
      <c r="H73" s="109">
        <v>37200</v>
      </c>
      <c r="I73" s="245">
        <v>18600</v>
      </c>
      <c r="K73" s="60"/>
      <c r="L73" s="60"/>
      <c r="O73" s="123"/>
    </row>
    <row r="74" spans="2:16" s="75" customFormat="1" ht="54" customHeight="1" x14ac:dyDescent="0.2">
      <c r="B74" s="124">
        <v>5</v>
      </c>
      <c r="C74" s="104" t="s">
        <v>47</v>
      </c>
      <c r="D74" s="125" t="s">
        <v>49</v>
      </c>
      <c r="E74" s="56"/>
      <c r="F74" s="128">
        <v>6200</v>
      </c>
      <c r="G74" s="56" t="s">
        <v>50</v>
      </c>
      <c r="H74" s="109">
        <v>6200</v>
      </c>
      <c r="I74" s="127">
        <v>6200</v>
      </c>
      <c r="J74" s="121"/>
      <c r="K74" s="83"/>
      <c r="L74" s="60"/>
      <c r="M74" s="60"/>
      <c r="N74" s="60"/>
      <c r="O74" s="77"/>
      <c r="P74" s="60"/>
    </row>
    <row r="75" spans="2:16" s="75" customFormat="1" ht="54" customHeight="1" x14ac:dyDescent="0.2">
      <c r="B75" s="130">
        <v>6</v>
      </c>
      <c r="C75" s="104" t="s">
        <v>48</v>
      </c>
      <c r="D75" s="125" t="s">
        <v>109</v>
      </c>
      <c r="E75" s="56"/>
      <c r="F75" s="128">
        <v>10000</v>
      </c>
      <c r="G75" s="56" t="s">
        <v>122</v>
      </c>
      <c r="H75" s="109">
        <v>10000</v>
      </c>
      <c r="I75" s="127">
        <v>10000</v>
      </c>
      <c r="J75" s="121"/>
      <c r="K75" s="121"/>
      <c r="L75" s="121"/>
      <c r="M75" s="60"/>
      <c r="N75" s="60"/>
      <c r="O75" s="77"/>
      <c r="P75" s="60"/>
    </row>
    <row r="76" spans="2:16" s="121" customFormat="1" ht="56.25" customHeight="1" x14ac:dyDescent="0.2">
      <c r="B76" s="254">
        <v>7</v>
      </c>
      <c r="C76" s="269" t="s">
        <v>57</v>
      </c>
      <c r="D76" s="267" t="s">
        <v>18</v>
      </c>
      <c r="E76" s="105"/>
      <c r="F76" s="290">
        <v>298900</v>
      </c>
      <c r="G76" s="279" t="s">
        <v>61</v>
      </c>
      <c r="H76" s="280">
        <f>267092+31808</f>
        <v>298900</v>
      </c>
      <c r="I76" s="299">
        <v>100</v>
      </c>
      <c r="J76" s="60"/>
      <c r="O76" s="123"/>
    </row>
    <row r="77" spans="2:16" s="121" customFormat="1" ht="42.75" customHeight="1" x14ac:dyDescent="0.2">
      <c r="B77" s="254"/>
      <c r="C77" s="271"/>
      <c r="D77" s="289"/>
      <c r="E77" s="105"/>
      <c r="F77" s="291"/>
      <c r="G77" s="279"/>
      <c r="H77" s="280"/>
      <c r="I77" s="299"/>
      <c r="J77" s="60"/>
      <c r="O77" s="123"/>
    </row>
    <row r="78" spans="2:16" s="121" customFormat="1" ht="45.75" customHeight="1" x14ac:dyDescent="0.2">
      <c r="B78" s="254">
        <v>8</v>
      </c>
      <c r="C78" s="282" t="s">
        <v>77</v>
      </c>
      <c r="D78" s="129" t="s">
        <v>92</v>
      </c>
      <c r="E78" s="56" t="s">
        <v>62</v>
      </c>
      <c r="F78" s="62" t="s">
        <v>95</v>
      </c>
      <c r="G78" s="259" t="s">
        <v>90</v>
      </c>
      <c r="H78" s="260">
        <v>232537</v>
      </c>
      <c r="I78" s="281">
        <v>100</v>
      </c>
      <c r="O78" s="123"/>
    </row>
    <row r="79" spans="2:16" s="121" customFormat="1" ht="37.5" customHeight="1" x14ac:dyDescent="0.2">
      <c r="B79" s="254"/>
      <c r="C79" s="282"/>
      <c r="D79" s="125" t="s">
        <v>74</v>
      </c>
      <c r="E79" s="56"/>
      <c r="F79" s="57" t="s">
        <v>89</v>
      </c>
      <c r="G79" s="259"/>
      <c r="H79" s="260"/>
      <c r="I79" s="281"/>
      <c r="J79" s="131"/>
      <c r="O79" s="123"/>
    </row>
    <row r="80" spans="2:16" s="121" customFormat="1" ht="37.5" customHeight="1" x14ac:dyDescent="0.2">
      <c r="B80" s="124">
        <v>9</v>
      </c>
      <c r="C80" s="104" t="s">
        <v>78</v>
      </c>
      <c r="D80" s="125" t="s">
        <v>18</v>
      </c>
      <c r="E80" s="56"/>
      <c r="F80" s="128">
        <v>200000</v>
      </c>
      <c r="G80" s="56" t="s">
        <v>91</v>
      </c>
      <c r="H80" s="109">
        <v>200000</v>
      </c>
      <c r="I80" s="127">
        <v>100</v>
      </c>
      <c r="O80" s="123"/>
    </row>
    <row r="81" spans="2:15" ht="27" customHeight="1" x14ac:dyDescent="0.2">
      <c r="B81" s="124">
        <v>10</v>
      </c>
      <c r="C81" s="104" t="s">
        <v>126</v>
      </c>
      <c r="D81" s="125" t="s">
        <v>142</v>
      </c>
      <c r="E81" s="56"/>
      <c r="F81" s="128">
        <v>150000</v>
      </c>
      <c r="G81" s="56" t="s">
        <v>139</v>
      </c>
      <c r="H81" s="109">
        <f>F81</f>
        <v>150000</v>
      </c>
      <c r="I81" s="127">
        <v>1500</v>
      </c>
      <c r="J81" s="121"/>
      <c r="O81" s="132"/>
    </row>
    <row r="82" spans="2:15" ht="27" customHeight="1" x14ac:dyDescent="0.2">
      <c r="B82" s="124">
        <v>11</v>
      </c>
      <c r="C82" s="104" t="s">
        <v>148</v>
      </c>
      <c r="D82" s="125" t="s">
        <v>142</v>
      </c>
      <c r="E82" s="56"/>
      <c r="F82" s="128">
        <v>100000</v>
      </c>
      <c r="G82" s="56" t="s">
        <v>153</v>
      </c>
      <c r="H82" s="109">
        <v>100000</v>
      </c>
      <c r="I82" s="127">
        <v>5000</v>
      </c>
      <c r="J82" s="121"/>
      <c r="O82" s="132"/>
    </row>
    <row r="83" spans="2:15" ht="27" customHeight="1" x14ac:dyDescent="0.2">
      <c r="B83" s="197">
        <v>12</v>
      </c>
      <c r="C83" s="198" t="s">
        <v>174</v>
      </c>
      <c r="D83" s="199" t="s">
        <v>142</v>
      </c>
      <c r="E83" s="200"/>
      <c r="F83" s="201">
        <v>37200</v>
      </c>
      <c r="G83" s="200" t="s">
        <v>175</v>
      </c>
      <c r="H83" s="202">
        <v>37200</v>
      </c>
      <c r="I83" s="203">
        <v>37200</v>
      </c>
      <c r="J83" s="121"/>
      <c r="O83" s="132"/>
    </row>
    <row r="84" spans="2:15" ht="23.25" customHeight="1" x14ac:dyDescent="0.2">
      <c r="B84" s="118"/>
      <c r="C84" s="276" t="s">
        <v>35</v>
      </c>
      <c r="D84" s="277"/>
      <c r="E84" s="277"/>
      <c r="F84" s="277"/>
      <c r="G84" s="278"/>
      <c r="H84" s="133">
        <f>SUM(H69:H83)</f>
        <v>1346638</v>
      </c>
      <c r="I84" s="134">
        <f>SUM(I69:I83)</f>
        <v>86200</v>
      </c>
      <c r="J84" s="121"/>
    </row>
    <row r="85" spans="2:15" x14ac:dyDescent="0.2">
      <c r="G85" s="141"/>
      <c r="H85" s="142"/>
    </row>
    <row r="86" spans="2:15" x14ac:dyDescent="0.2">
      <c r="D86" s="144"/>
    </row>
    <row r="87" spans="2:15" x14ac:dyDescent="0.2">
      <c r="D87" s="144"/>
    </row>
    <row r="88" spans="2:15" x14ac:dyDescent="0.2">
      <c r="D88" s="144"/>
    </row>
    <row r="89" spans="2:15" x14ac:dyDescent="0.2">
      <c r="D89" s="144"/>
    </row>
  </sheetData>
  <mergeCells count="109">
    <mergeCell ref="G71:G72"/>
    <mergeCell ref="I50:I51"/>
    <mergeCell ref="B38:B41"/>
    <mergeCell ref="C38:C41"/>
    <mergeCell ref="G38:G41"/>
    <mergeCell ref="H38:H41"/>
    <mergeCell ref="I38:I41"/>
    <mergeCell ref="H42:H45"/>
    <mergeCell ref="I42:I45"/>
    <mergeCell ref="B36:B37"/>
    <mergeCell ref="C36:C37"/>
    <mergeCell ref="G36:G37"/>
    <mergeCell ref="F33:F35"/>
    <mergeCell ref="B71:B72"/>
    <mergeCell ref="D67:G67"/>
    <mergeCell ref="D68:I68"/>
    <mergeCell ref="H55:H57"/>
    <mergeCell ref="G56:G57"/>
    <mergeCell ref="B42:B45"/>
    <mergeCell ref="H36:H37"/>
    <mergeCell ref="G31:G32"/>
    <mergeCell ref="B78:B79"/>
    <mergeCell ref="C78:C79"/>
    <mergeCell ref="D46:G46"/>
    <mergeCell ref="D52:G52"/>
    <mergeCell ref="D53:I54"/>
    <mergeCell ref="C42:C45"/>
    <mergeCell ref="G42:G45"/>
    <mergeCell ref="C33:C35"/>
    <mergeCell ref="D76:D77"/>
    <mergeCell ref="D47:I48"/>
    <mergeCell ref="I36:I37"/>
    <mergeCell ref="A2:I2"/>
    <mergeCell ref="H19:H21"/>
    <mergeCell ref="I11:I12"/>
    <mergeCell ref="G11:G12"/>
    <mergeCell ref="H11:H12"/>
    <mergeCell ref="C13:C14"/>
    <mergeCell ref="G20:G21"/>
    <mergeCell ref="H33:H35"/>
    <mergeCell ref="B19:B21"/>
    <mergeCell ref="G33:G35"/>
    <mergeCell ref="C16:C17"/>
    <mergeCell ref="B16:B17"/>
    <mergeCell ref="C31:C32"/>
    <mergeCell ref="B33:B35"/>
    <mergeCell ref="D33:D35"/>
    <mergeCell ref="D29:I29"/>
    <mergeCell ref="B31:B32"/>
    <mergeCell ref="O3:O4"/>
    <mergeCell ref="E3:E4"/>
    <mergeCell ref="H3:H4"/>
    <mergeCell ref="G3:G4"/>
    <mergeCell ref="G16:G17"/>
    <mergeCell ref="I16:I17"/>
    <mergeCell ref="I3:I4"/>
    <mergeCell ref="F3:F4"/>
    <mergeCell ref="H13:H14"/>
    <mergeCell ref="H16:H17"/>
    <mergeCell ref="H8:H10"/>
    <mergeCell ref="I8:I10"/>
    <mergeCell ref="I13:I14"/>
    <mergeCell ref="G13:G14"/>
    <mergeCell ref="B3:B4"/>
    <mergeCell ref="C8:C10"/>
    <mergeCell ref="G8:G10"/>
    <mergeCell ref="B11:B12"/>
    <mergeCell ref="D3:D4"/>
    <mergeCell ref="B8:B10"/>
    <mergeCell ref="C3:C4"/>
    <mergeCell ref="D5:I7"/>
    <mergeCell ref="C11:C12"/>
    <mergeCell ref="F76:F77"/>
    <mergeCell ref="A1:I1"/>
    <mergeCell ref="D66:G66"/>
    <mergeCell ref="D64:I64"/>
    <mergeCell ref="I76:I77"/>
    <mergeCell ref="I71:I72"/>
    <mergeCell ref="B76:B77"/>
    <mergeCell ref="B13:B14"/>
    <mergeCell ref="H24:H25"/>
    <mergeCell ref="I24:I25"/>
    <mergeCell ref="C84:G84"/>
    <mergeCell ref="G76:G77"/>
    <mergeCell ref="H76:H77"/>
    <mergeCell ref="I78:I79"/>
    <mergeCell ref="C71:C72"/>
    <mergeCell ref="H31:H32"/>
    <mergeCell ref="I31:I32"/>
    <mergeCell ref="G78:G79"/>
    <mergeCell ref="H78:H79"/>
    <mergeCell ref="C19:C21"/>
    <mergeCell ref="D24:D25"/>
    <mergeCell ref="A24:A25"/>
    <mergeCell ref="B55:B57"/>
    <mergeCell ref="C55:C57"/>
    <mergeCell ref="C76:C77"/>
    <mergeCell ref="H71:H72"/>
    <mergeCell ref="B24:B25"/>
    <mergeCell ref="C24:C25"/>
    <mergeCell ref="F24:F25"/>
    <mergeCell ref="G24:G25"/>
    <mergeCell ref="I56:I57"/>
    <mergeCell ref="B50:B51"/>
    <mergeCell ref="C50:C51"/>
    <mergeCell ref="G50:G51"/>
    <mergeCell ref="H50:H51"/>
    <mergeCell ref="I33:I35"/>
    <mergeCell ref="D27:G27"/>
  </mergeCells>
  <pageMargins left="0.25" right="0.25" top="0.75" bottom="0.75" header="0.3" footer="0.3"/>
  <pageSetup paperSize="9" scale="62" fitToHeight="0" orientation="landscape" r:id="rId1"/>
  <rowBreaks count="2" manualBreakCount="2">
    <brk id="28" min="1" max="8" man="1"/>
    <brk id="68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Normal="100" workbookViewId="0">
      <selection activeCell="H23" sqref="H23"/>
    </sheetView>
  </sheetViews>
  <sheetFormatPr defaultRowHeight="15" x14ac:dyDescent="0.2"/>
  <cols>
    <col min="1" max="1" width="9.140625" style="46"/>
    <col min="2" max="2" width="5.28515625" style="181" bestFit="1" customWidth="1"/>
    <col min="3" max="3" width="55.7109375" style="185" customWidth="1"/>
    <col min="4" max="4" width="20.5703125" style="71" customWidth="1"/>
    <col min="5" max="5" width="14.42578125" style="183" hidden="1" customWidth="1"/>
    <col min="6" max="6" width="14.42578125" style="179" customWidth="1"/>
    <col min="7" max="7" width="14.42578125" style="183" customWidth="1"/>
    <col min="8" max="8" width="11.7109375" style="184" customWidth="1"/>
    <col min="9" max="11" width="9.140625" style="46"/>
    <col min="12" max="12" width="14.42578125" style="179" customWidth="1"/>
    <col min="13" max="16384" width="9.140625" style="46"/>
  </cols>
  <sheetData>
    <row r="1" spans="2:14" s="44" customFormat="1" ht="24" customHeight="1" x14ac:dyDescent="0.2">
      <c r="B1" s="146" t="s">
        <v>0</v>
      </c>
      <c r="C1" s="147" t="s">
        <v>3</v>
      </c>
      <c r="D1" s="148" t="s">
        <v>5</v>
      </c>
      <c r="E1" s="149" t="s">
        <v>23</v>
      </c>
      <c r="F1" s="150" t="s">
        <v>24</v>
      </c>
      <c r="G1" s="149" t="s">
        <v>22</v>
      </c>
      <c r="H1" s="151" t="s">
        <v>129</v>
      </c>
      <c r="L1" s="152"/>
    </row>
    <row r="2" spans="2:14" s="157" customFormat="1" ht="23.25" x14ac:dyDescent="0.35">
      <c r="B2" s="62"/>
      <c r="C2" s="153" t="s">
        <v>17</v>
      </c>
      <c r="D2" s="55"/>
      <c r="E2" s="154"/>
      <c r="F2" s="155"/>
      <c r="G2" s="154"/>
      <c r="H2" s="156"/>
      <c r="L2" s="77"/>
    </row>
    <row r="3" spans="2:14" s="90" customFormat="1" ht="12.75" x14ac:dyDescent="0.2">
      <c r="B3" s="158">
        <v>1</v>
      </c>
      <c r="C3" s="159" t="s">
        <v>40</v>
      </c>
      <c r="D3" s="62" t="s">
        <v>25</v>
      </c>
      <c r="E3" s="160" t="s">
        <v>62</v>
      </c>
      <c r="F3" s="161">
        <v>11925</v>
      </c>
      <c r="G3" s="162" t="s">
        <v>28</v>
      </c>
      <c r="H3" s="163">
        <v>11925</v>
      </c>
      <c r="L3" s="164"/>
    </row>
    <row r="4" spans="2:14" s="165" customFormat="1" ht="29.25" customHeight="1" x14ac:dyDescent="0.2">
      <c r="B4" s="272">
        <v>2</v>
      </c>
      <c r="C4" s="269" t="s">
        <v>46</v>
      </c>
      <c r="D4" s="385" t="s">
        <v>18</v>
      </c>
      <c r="E4" s="67" t="s">
        <v>62</v>
      </c>
      <c r="F4" s="378">
        <v>3558</v>
      </c>
      <c r="G4" s="336" t="s">
        <v>45</v>
      </c>
      <c r="H4" s="385">
        <v>3558</v>
      </c>
      <c r="L4" s="166"/>
    </row>
    <row r="5" spans="2:14" s="165" customFormat="1" ht="17.25" customHeight="1" x14ac:dyDescent="0.2">
      <c r="B5" s="273"/>
      <c r="C5" s="271"/>
      <c r="D5" s="386"/>
      <c r="E5" s="67"/>
      <c r="F5" s="379"/>
      <c r="G5" s="337"/>
      <c r="H5" s="386"/>
      <c r="L5" s="166"/>
    </row>
    <row r="6" spans="2:14" s="165" customFormat="1" ht="29.25" customHeight="1" x14ac:dyDescent="0.2">
      <c r="B6" s="54">
        <v>3</v>
      </c>
      <c r="C6" s="76" t="s">
        <v>51</v>
      </c>
      <c r="D6" s="167" t="s">
        <v>18</v>
      </c>
      <c r="E6" s="67" t="s">
        <v>62</v>
      </c>
      <c r="F6" s="74">
        <v>13400</v>
      </c>
      <c r="G6" s="69" t="s">
        <v>52</v>
      </c>
      <c r="H6" s="66">
        <f>F6</f>
        <v>13400</v>
      </c>
      <c r="L6" s="166"/>
    </row>
    <row r="7" spans="2:14" s="75" customFormat="1" ht="25.5" x14ac:dyDescent="0.2">
      <c r="B7" s="124">
        <v>4</v>
      </c>
      <c r="C7" s="108" t="s">
        <v>32</v>
      </c>
      <c r="D7" s="55" t="s">
        <v>39</v>
      </c>
      <c r="E7" s="168" t="s">
        <v>62</v>
      </c>
      <c r="F7" s="161">
        <v>800</v>
      </c>
      <c r="G7" s="169" t="s">
        <v>33</v>
      </c>
      <c r="H7" s="170">
        <v>800</v>
      </c>
      <c r="L7" s="164"/>
    </row>
    <row r="8" spans="2:14" s="75" customFormat="1" ht="35.25" customHeight="1" x14ac:dyDescent="0.2">
      <c r="B8" s="124">
        <v>5</v>
      </c>
      <c r="C8" s="104" t="s">
        <v>67</v>
      </c>
      <c r="D8" s="62" t="s">
        <v>18</v>
      </c>
      <c r="E8" s="62"/>
      <c r="F8" s="171">
        <v>25350</v>
      </c>
      <c r="G8" s="110" t="s">
        <v>72</v>
      </c>
      <c r="H8" s="170">
        <v>25350</v>
      </c>
      <c r="I8" s="60"/>
      <c r="J8" s="60"/>
      <c r="K8" s="60"/>
      <c r="L8" s="60"/>
      <c r="M8" s="81"/>
      <c r="N8" s="60"/>
    </row>
    <row r="9" spans="2:14" s="90" customFormat="1" ht="20.25" customHeight="1" x14ac:dyDescent="0.2">
      <c r="B9" s="272">
        <v>6</v>
      </c>
      <c r="C9" s="269" t="s">
        <v>38</v>
      </c>
      <c r="D9" s="269" t="s">
        <v>161</v>
      </c>
      <c r="E9" s="67" t="s">
        <v>63</v>
      </c>
      <c r="F9" s="378">
        <f>64694+16786</f>
        <v>81480</v>
      </c>
      <c r="G9" s="336" t="s">
        <v>79</v>
      </c>
      <c r="H9" s="380">
        <f>F9</f>
        <v>81480</v>
      </c>
      <c r="I9" s="172"/>
      <c r="L9" s="81"/>
    </row>
    <row r="10" spans="2:14" s="90" customFormat="1" ht="20.25" customHeight="1" x14ac:dyDescent="0.2">
      <c r="B10" s="316"/>
      <c r="C10" s="270"/>
      <c r="D10" s="270"/>
      <c r="E10" s="67"/>
      <c r="F10" s="383"/>
      <c r="G10" s="384"/>
      <c r="H10" s="381"/>
      <c r="I10" s="172"/>
      <c r="L10" s="81"/>
    </row>
    <row r="11" spans="2:14" s="90" customFormat="1" ht="12.75" x14ac:dyDescent="0.2">
      <c r="B11" s="273"/>
      <c r="C11" s="271"/>
      <c r="D11" s="271"/>
      <c r="E11" s="67"/>
      <c r="F11" s="379"/>
      <c r="G11" s="337"/>
      <c r="H11" s="382"/>
      <c r="I11" s="172"/>
      <c r="L11" s="81"/>
    </row>
    <row r="12" spans="2:14" s="90" customFormat="1" ht="12.75" x14ac:dyDescent="0.2">
      <c r="B12" s="61">
        <v>7</v>
      </c>
      <c r="C12" s="78" t="s">
        <v>111</v>
      </c>
      <c r="D12" s="92" t="s">
        <v>18</v>
      </c>
      <c r="E12" s="173"/>
      <c r="F12" s="74">
        <v>35712</v>
      </c>
      <c r="G12" s="67" t="s">
        <v>112</v>
      </c>
      <c r="H12" s="174">
        <f>F12</f>
        <v>35712</v>
      </c>
      <c r="I12" s="172"/>
      <c r="L12" s="81"/>
    </row>
    <row r="13" spans="2:14" s="75" customFormat="1" ht="38.25" x14ac:dyDescent="0.2">
      <c r="B13" s="124">
        <v>8</v>
      </c>
      <c r="C13" s="104" t="s">
        <v>66</v>
      </c>
      <c r="D13" s="293" t="s">
        <v>64</v>
      </c>
      <c r="E13" s="295"/>
      <c r="F13" s="171">
        <v>11606</v>
      </c>
      <c r="G13" s="110" t="s">
        <v>65</v>
      </c>
      <c r="H13" s="175">
        <f>F13</f>
        <v>11606</v>
      </c>
      <c r="I13" s="60"/>
      <c r="J13" s="60"/>
      <c r="K13" s="60"/>
      <c r="L13" s="60"/>
      <c r="M13" s="81"/>
      <c r="N13" s="60"/>
    </row>
    <row r="14" spans="2:14" s="75" customFormat="1" ht="25.5" x14ac:dyDescent="0.2">
      <c r="B14" s="124">
        <v>9</v>
      </c>
      <c r="C14" s="104" t="s">
        <v>116</v>
      </c>
      <c r="D14" s="55" t="s">
        <v>117</v>
      </c>
      <c r="E14" s="115"/>
      <c r="F14" s="171">
        <v>534980</v>
      </c>
      <c r="G14" s="176" t="s">
        <v>118</v>
      </c>
      <c r="H14" s="175">
        <f>F14</f>
        <v>534980</v>
      </c>
      <c r="I14" s="60"/>
      <c r="J14" s="60"/>
      <c r="K14" s="60"/>
      <c r="L14" s="60"/>
      <c r="M14" s="81"/>
      <c r="N14" s="60"/>
    </row>
    <row r="15" spans="2:14" s="75" customFormat="1" ht="38.25" x14ac:dyDescent="0.2">
      <c r="B15" s="124">
        <v>10</v>
      </c>
      <c r="C15" s="104" t="s">
        <v>113</v>
      </c>
      <c r="D15" s="62" t="s">
        <v>114</v>
      </c>
      <c r="E15" s="115"/>
      <c r="F15" s="171">
        <v>54549</v>
      </c>
      <c r="G15" s="176" t="s">
        <v>115</v>
      </c>
      <c r="H15" s="175">
        <v>54549</v>
      </c>
      <c r="I15" s="60"/>
      <c r="J15" s="60"/>
      <c r="K15" s="60"/>
      <c r="L15" s="60"/>
      <c r="M15" s="81"/>
      <c r="N15" s="60"/>
    </row>
    <row r="16" spans="2:14" s="75" customFormat="1" ht="12.75" x14ac:dyDescent="0.2">
      <c r="B16" s="61">
        <v>11</v>
      </c>
      <c r="C16" s="104" t="s">
        <v>110</v>
      </c>
      <c r="D16" s="62" t="s">
        <v>109</v>
      </c>
      <c r="E16" s="62"/>
      <c r="F16" s="82">
        <v>48600</v>
      </c>
      <c r="G16" s="110" t="s">
        <v>160</v>
      </c>
      <c r="H16" s="80">
        <f>F16</f>
        <v>48600</v>
      </c>
      <c r="I16" s="60"/>
      <c r="J16" s="60"/>
      <c r="K16" s="60"/>
      <c r="L16" s="81"/>
      <c r="M16" s="60"/>
    </row>
    <row r="17" spans="1:15" s="177" customFormat="1" ht="24.75" customHeight="1" x14ac:dyDescent="0.25">
      <c r="A17" s="75"/>
      <c r="B17" s="272">
        <v>12</v>
      </c>
      <c r="C17" s="269" t="s">
        <v>100</v>
      </c>
      <c r="D17" s="55" t="s">
        <v>158</v>
      </c>
      <c r="E17" s="62"/>
      <c r="F17" s="74">
        <v>231200</v>
      </c>
      <c r="G17" s="306" t="s">
        <v>85</v>
      </c>
      <c r="H17" s="303">
        <f>F17+F18+F19</f>
        <v>487206</v>
      </c>
      <c r="K17" s="178"/>
    </row>
    <row r="18" spans="1:15" x14ac:dyDescent="0.2">
      <c r="A18" s="75"/>
      <c r="B18" s="316"/>
      <c r="C18" s="270"/>
      <c r="D18" s="55" t="s">
        <v>82</v>
      </c>
      <c r="E18" s="62"/>
      <c r="F18" s="74">
        <v>231200</v>
      </c>
      <c r="G18" s="390"/>
      <c r="H18" s="304"/>
      <c r="K18" s="81"/>
      <c r="L18" s="46"/>
    </row>
    <row r="19" spans="1:15" x14ac:dyDescent="0.2">
      <c r="A19" s="75"/>
      <c r="B19" s="316"/>
      <c r="C19" s="270"/>
      <c r="D19" s="55" t="s">
        <v>105</v>
      </c>
      <c r="E19" s="62"/>
      <c r="F19" s="74">
        <v>24806</v>
      </c>
      <c r="G19" s="390"/>
      <c r="H19" s="304"/>
      <c r="K19" s="81"/>
      <c r="L19" s="46"/>
    </row>
    <row r="20" spans="1:15" ht="25.5" x14ac:dyDescent="0.2">
      <c r="A20" s="75"/>
      <c r="B20" s="124">
        <v>13</v>
      </c>
      <c r="C20" s="104" t="s">
        <v>97</v>
      </c>
      <c r="D20" s="125" t="s">
        <v>18</v>
      </c>
      <c r="E20" s="56"/>
      <c r="F20" s="128">
        <v>414</v>
      </c>
      <c r="G20" s="56" t="s">
        <v>99</v>
      </c>
      <c r="H20" s="109">
        <v>414</v>
      </c>
      <c r="K20" s="179"/>
      <c r="L20" s="46"/>
    </row>
    <row r="21" spans="1:15" ht="38.25" x14ac:dyDescent="0.2">
      <c r="A21" s="75"/>
      <c r="B21" s="124">
        <v>14</v>
      </c>
      <c r="C21" s="108" t="s">
        <v>141</v>
      </c>
      <c r="D21" s="62" t="s">
        <v>18</v>
      </c>
      <c r="E21" s="56"/>
      <c r="F21" s="82">
        <f>H21</f>
        <v>29888</v>
      </c>
      <c r="G21" s="110" t="s">
        <v>144</v>
      </c>
      <c r="H21" s="109">
        <v>29888</v>
      </c>
      <c r="K21" s="179"/>
      <c r="L21" s="46"/>
    </row>
    <row r="22" spans="1:15" s="100" customFormat="1" x14ac:dyDescent="0.2">
      <c r="B22" s="103">
        <v>15</v>
      </c>
      <c r="C22" s="104" t="s">
        <v>128</v>
      </c>
      <c r="D22" s="62" t="s">
        <v>18</v>
      </c>
      <c r="E22" s="105"/>
      <c r="F22" s="80">
        <v>74400</v>
      </c>
      <c r="G22" s="79" t="s">
        <v>136</v>
      </c>
      <c r="H22" s="84">
        <v>36000</v>
      </c>
      <c r="I22" s="99"/>
      <c r="J22" s="52"/>
      <c r="K22" s="52"/>
      <c r="L22" s="96"/>
      <c r="M22" s="96"/>
      <c r="N22" s="96"/>
      <c r="O22" s="96"/>
    </row>
    <row r="23" spans="1:15" ht="15.75" x14ac:dyDescent="0.25">
      <c r="A23" s="177"/>
      <c r="B23" s="146"/>
      <c r="C23" s="153" t="s">
        <v>1</v>
      </c>
      <c r="D23" s="387"/>
      <c r="E23" s="388"/>
      <c r="F23" s="388"/>
      <c r="G23" s="389"/>
      <c r="H23" s="180">
        <f>SUM(H3:H22)</f>
        <v>1375468</v>
      </c>
    </row>
    <row r="25" spans="1:15" x14ac:dyDescent="0.2">
      <c r="C25" s="182"/>
      <c r="H25" s="184" t="s">
        <v>30</v>
      </c>
    </row>
  </sheetData>
  <mergeCells count="18">
    <mergeCell ref="H4:H5"/>
    <mergeCell ref="D4:D5"/>
    <mergeCell ref="B4:B5"/>
    <mergeCell ref="D23:G23"/>
    <mergeCell ref="D13:E13"/>
    <mergeCell ref="B17:B19"/>
    <mergeCell ref="C17:C19"/>
    <mergeCell ref="G17:G19"/>
    <mergeCell ref="C4:C5"/>
    <mergeCell ref="F4:F5"/>
    <mergeCell ref="H17:H19"/>
    <mergeCell ref="H9:H11"/>
    <mergeCell ref="F9:F11"/>
    <mergeCell ref="B9:B11"/>
    <mergeCell ref="C9:C11"/>
    <mergeCell ref="D9:D11"/>
    <mergeCell ref="G9:G11"/>
    <mergeCell ref="G4:G5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K32"/>
  <sheetViews>
    <sheetView zoomScale="75" zoomScaleNormal="75" workbookViewId="0">
      <selection activeCell="B45" sqref="B45"/>
    </sheetView>
  </sheetViews>
  <sheetFormatPr defaultRowHeight="15" x14ac:dyDescent="0.2"/>
  <cols>
    <col min="1" max="1" width="6.7109375" style="10" customWidth="1"/>
    <col min="2" max="2" width="47" style="11" customWidth="1"/>
    <col min="3" max="3" width="12.7109375" style="1" hidden="1" customWidth="1"/>
    <col min="4" max="4" width="13.28515625" style="1" hidden="1" customWidth="1"/>
    <col min="5" max="5" width="14.5703125" style="2" hidden="1" customWidth="1"/>
    <col min="6" max="6" width="25.7109375" style="6" hidden="1" customWidth="1"/>
    <col min="7" max="7" width="26.85546875" style="2" customWidth="1"/>
    <col min="8" max="8" width="21.140625" style="2" customWidth="1"/>
    <col min="9" max="9" width="13.85546875" style="2" bestFit="1" customWidth="1"/>
    <col min="10" max="16384" width="9.140625" style="2"/>
  </cols>
  <sheetData>
    <row r="1" spans="1:11" ht="24" customHeight="1" x14ac:dyDescent="0.3">
      <c r="A1" s="400" t="s">
        <v>124</v>
      </c>
      <c r="B1" s="400"/>
      <c r="C1" s="400"/>
      <c r="D1" s="400"/>
      <c r="E1" s="400"/>
      <c r="F1" s="400"/>
      <c r="G1" s="400"/>
      <c r="H1" s="400"/>
    </row>
    <row r="2" spans="1:11" ht="15.75" thickBot="1" x14ac:dyDescent="0.25"/>
    <row r="3" spans="1:11" s="5" customFormat="1" ht="30" customHeight="1" x14ac:dyDescent="0.2">
      <c r="A3" s="401" t="s">
        <v>0</v>
      </c>
      <c r="B3" s="403" t="s">
        <v>14</v>
      </c>
      <c r="C3" s="391" t="s">
        <v>4</v>
      </c>
      <c r="D3" s="393" t="s">
        <v>5</v>
      </c>
      <c r="E3" s="393"/>
      <c r="F3" s="21" t="s">
        <v>2</v>
      </c>
      <c r="G3" s="395" t="s">
        <v>31</v>
      </c>
      <c r="H3" s="398" t="s">
        <v>129</v>
      </c>
    </row>
    <row r="4" spans="1:11" s="3" customFormat="1" ht="18" customHeight="1" x14ac:dyDescent="0.2">
      <c r="A4" s="402"/>
      <c r="B4" s="404"/>
      <c r="C4" s="392"/>
      <c r="D4" s="394"/>
      <c r="E4" s="394"/>
      <c r="F4" s="20" t="s">
        <v>6</v>
      </c>
      <c r="G4" s="396"/>
      <c r="H4" s="399"/>
    </row>
    <row r="5" spans="1:11" s="9" customFormat="1" ht="35.1" customHeight="1" x14ac:dyDescent="0.25">
      <c r="A5" s="13" t="s">
        <v>16</v>
      </c>
      <c r="B5" s="8" t="s">
        <v>8</v>
      </c>
      <c r="C5" s="7"/>
      <c r="D5" s="7"/>
      <c r="E5" s="12"/>
      <c r="F5" s="18"/>
      <c r="G5" s="23">
        <f>'ΕΡΓΑ-ΜΕΛΕΤΕΣ'!H67</f>
        <v>29968167.509999998</v>
      </c>
      <c r="H5" s="24">
        <f>'ΕΡΓΑ-ΜΕΛΕΤΕΣ'!I67</f>
        <v>10394701.030000001</v>
      </c>
      <c r="I5" s="36"/>
      <c r="K5" s="9" t="s">
        <v>30</v>
      </c>
    </row>
    <row r="6" spans="1:11" s="9" customFormat="1" ht="35.1" customHeight="1" x14ac:dyDescent="0.3">
      <c r="A6" s="13" t="s">
        <v>9</v>
      </c>
      <c r="B6" s="8" t="s">
        <v>11</v>
      </c>
      <c r="C6" s="7"/>
      <c r="D6" s="7"/>
      <c r="E6" s="12"/>
      <c r="F6" s="18"/>
      <c r="G6" s="27">
        <f>'ΕΡΓΑ-ΜΕΛΕΤΕΣ'!H84</f>
        <v>1346638</v>
      </c>
      <c r="H6" s="28">
        <f>'ΕΡΓΑ-ΜΕΛΕΤΕΣ'!I84</f>
        <v>86200</v>
      </c>
    </row>
    <row r="7" spans="1:11" s="9" customFormat="1" ht="35.1" customHeight="1" x14ac:dyDescent="0.3">
      <c r="A7" s="13" t="s">
        <v>10</v>
      </c>
      <c r="B7" s="8" t="s">
        <v>12</v>
      </c>
      <c r="C7" s="7"/>
      <c r="D7" s="7"/>
      <c r="E7" s="12"/>
      <c r="F7" s="18"/>
      <c r="G7" s="25"/>
      <c r="H7" s="28">
        <f>ΣΥΝΕΧΙΖΟΜΕΝΑ!H23</f>
        <v>1375468</v>
      </c>
    </row>
    <row r="8" spans="1:11" s="9" customFormat="1" ht="39.950000000000003" customHeight="1" thickBot="1" x14ac:dyDescent="0.3">
      <c r="A8" s="14"/>
      <c r="B8" s="15" t="s">
        <v>1</v>
      </c>
      <c r="C8" s="16"/>
      <c r="D8" s="16"/>
      <c r="E8" s="17"/>
      <c r="F8" s="19"/>
      <c r="G8" s="26"/>
      <c r="H8" s="29">
        <f>SUM(H5:H7)</f>
        <v>11856369.030000001</v>
      </c>
    </row>
    <row r="9" spans="1:11" x14ac:dyDescent="0.2">
      <c r="G9" s="3"/>
    </row>
    <row r="10" spans="1:11" x14ac:dyDescent="0.2">
      <c r="B10" s="37" t="s">
        <v>179</v>
      </c>
      <c r="G10" s="3"/>
    </row>
    <row r="11" spans="1:11" x14ac:dyDescent="0.2">
      <c r="B11" s="30"/>
      <c r="C11" s="31"/>
      <c r="D11" s="31"/>
      <c r="E11" s="32"/>
      <c r="F11" s="33"/>
      <c r="G11" s="34"/>
    </row>
    <row r="12" spans="1:11" x14ac:dyDescent="0.2">
      <c r="B12" s="397" t="s">
        <v>69</v>
      </c>
      <c r="C12" s="397"/>
      <c r="D12" s="397"/>
      <c r="E12" s="397"/>
      <c r="F12" s="397"/>
      <c r="G12" s="397"/>
    </row>
    <row r="13" spans="1:11" x14ac:dyDescent="0.2">
      <c r="B13" s="397" t="s">
        <v>70</v>
      </c>
      <c r="C13" s="397"/>
      <c r="D13" s="397"/>
      <c r="E13" s="397"/>
      <c r="F13" s="397"/>
      <c r="G13" s="397"/>
    </row>
    <row r="14" spans="1:11" x14ac:dyDescent="0.2">
      <c r="B14" s="30"/>
      <c r="C14" s="31"/>
      <c r="D14" s="31"/>
      <c r="E14" s="32"/>
      <c r="F14" s="35" t="s">
        <v>13</v>
      </c>
      <c r="G14" s="35"/>
    </row>
    <row r="15" spans="1:11" x14ac:dyDescent="0.2">
      <c r="B15" s="397"/>
      <c r="C15" s="397"/>
      <c r="D15" s="397"/>
      <c r="E15" s="397"/>
      <c r="F15" s="397"/>
      <c r="G15" s="397"/>
    </row>
    <row r="16" spans="1:11" x14ac:dyDescent="0.2">
      <c r="B16" s="397"/>
      <c r="C16" s="397"/>
      <c r="D16" s="397"/>
      <c r="E16" s="397"/>
      <c r="F16" s="397"/>
      <c r="G16" s="397"/>
    </row>
    <row r="17" spans="2:9" x14ac:dyDescent="0.2">
      <c r="B17" s="397" t="s">
        <v>71</v>
      </c>
      <c r="C17" s="397"/>
      <c r="D17" s="397"/>
      <c r="E17" s="397"/>
      <c r="F17" s="397"/>
      <c r="G17" s="397"/>
    </row>
    <row r="18" spans="2:9" x14ac:dyDescent="0.2">
      <c r="B18" s="397"/>
      <c r="C18" s="397"/>
      <c r="D18" s="397"/>
      <c r="E18" s="397"/>
      <c r="F18" s="397"/>
      <c r="G18" s="397"/>
    </row>
    <row r="19" spans="2:9" x14ac:dyDescent="0.2">
      <c r="B19" s="4"/>
      <c r="C19" s="22"/>
      <c r="D19" s="4"/>
      <c r="E19" s="22"/>
      <c r="F19" s="4"/>
      <c r="G19" s="22"/>
    </row>
    <row r="20" spans="2:9" x14ac:dyDescent="0.2">
      <c r="B20" s="4"/>
      <c r="C20" s="22"/>
      <c r="D20" s="4"/>
      <c r="E20" s="22"/>
      <c r="F20" s="4"/>
      <c r="G20" s="22"/>
    </row>
    <row r="21" spans="2:9" x14ac:dyDescent="0.2">
      <c r="B21" s="4"/>
      <c r="C21" s="22"/>
      <c r="D21" s="4"/>
      <c r="E21" s="22"/>
      <c r="F21" s="4"/>
      <c r="G21" s="22"/>
      <c r="I21" s="2" t="s">
        <v>37</v>
      </c>
    </row>
    <row r="22" spans="2:9" x14ac:dyDescent="0.2">
      <c r="B22" s="4"/>
      <c r="C22" s="22"/>
      <c r="D22" s="4"/>
      <c r="E22" s="22"/>
      <c r="F22" s="4"/>
      <c r="G22" s="22"/>
    </row>
    <row r="32" spans="2:9" x14ac:dyDescent="0.2">
      <c r="H32" s="2" t="s">
        <v>37</v>
      </c>
    </row>
  </sheetData>
  <mergeCells count="13">
    <mergeCell ref="H3:H4"/>
    <mergeCell ref="A1:H1"/>
    <mergeCell ref="B15:G15"/>
    <mergeCell ref="B12:G12"/>
    <mergeCell ref="B13:G13"/>
    <mergeCell ref="A3:A4"/>
    <mergeCell ref="B3:B4"/>
    <mergeCell ref="C3:C4"/>
    <mergeCell ref="D3:E4"/>
    <mergeCell ref="G3:G4"/>
    <mergeCell ref="B16:G16"/>
    <mergeCell ref="B17:G17"/>
    <mergeCell ref="B18:G18"/>
  </mergeCells>
  <phoneticPr fontId="0" type="noConversion"/>
  <printOptions horizontalCentered="1"/>
  <pageMargins left="0.39370078740157483" right="0.19685039370078741" top="0.59055118110236227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6</vt:i4>
      </vt:variant>
    </vt:vector>
  </HeadingPairs>
  <TitlesOfParts>
    <vt:vector size="9" baseType="lpstr">
      <vt:lpstr>ΕΡΓΑ-ΜΕΛΕΤΕΣ</vt:lpstr>
      <vt:lpstr>ΣΥΝΕΧΙΖΟΜΕΝΑ</vt:lpstr>
      <vt:lpstr>ΑΝΑΚΕΦΑΛΑΙΩΣΗ</vt:lpstr>
      <vt:lpstr>ΑΝΑΚΕΦΑΛΑΙΩΣΗ!Print_Area</vt:lpstr>
      <vt:lpstr>'ΕΡΓΑ-ΜΕΛΕΤΕΣ'!Print_Area</vt:lpstr>
      <vt:lpstr>ΣΥΝΕΧΙΖΟΜΕΝΑ!Print_Area</vt:lpstr>
      <vt:lpstr>ΑΝΑΚΕΦΑΛΑΙΩΣΗ!Print_Titles</vt:lpstr>
      <vt:lpstr>'ΕΡΓΑ-ΜΕΛΕΤΕΣ'!Print_Titles</vt:lpstr>
      <vt:lpstr>ΣΥΝΕΧΙΖΟΜΕΝΑ!Print_Titles</vt:lpstr>
    </vt:vector>
  </TitlesOfParts>
  <Company>ΔΗΜΟΣ ΚΑΛΛΙΘΕΑΣ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ΤΕΧΝΙΚΟ ΠΡΟΓΡΑΜΜΑ 2002</dc:title>
  <dc:creator>Ι. ΚΑΪΜΑΖΟΓΛΟΥ-Θ. ΠΑΠΠΑ</dc:creator>
  <cp:lastModifiedBy>Γιώργος Αθανασιάδης</cp:lastModifiedBy>
  <cp:lastPrinted>2024-10-31T12:58:42Z</cp:lastPrinted>
  <dcterms:created xsi:type="dcterms:W3CDTF">2000-11-20T12:09:58Z</dcterms:created>
  <dcterms:modified xsi:type="dcterms:W3CDTF">2024-11-05T12:52:53Z</dcterms:modified>
</cp:coreProperties>
</file>