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TEXNIKH\meletes\ΤΕΧΝΙΚΑ ΠΡΟΓΡΑΜΜΑΤΑ\ΣΑΤΑ\ΣΑΤΑ 2023\"/>
    </mc:Choice>
  </mc:AlternateContent>
  <bookViews>
    <workbookView xWindow="0" yWindow="0" windowWidth="23250" windowHeight="12435"/>
  </bookViews>
  <sheets>
    <sheet name="ΣΑΤΑ 1η Ανακατανομή ΣΑΤΑ 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7" l="1"/>
  <c r="D60" i="7"/>
  <c r="G30" i="7" l="1"/>
  <c r="J37" i="7" l="1"/>
  <c r="J15" i="7" l="1"/>
  <c r="J45" i="7"/>
  <c r="J49" i="7"/>
  <c r="J50" i="7"/>
  <c r="J51" i="7"/>
  <c r="J52" i="7"/>
  <c r="J56" i="7"/>
  <c r="J57" i="7"/>
  <c r="F7" i="7"/>
  <c r="F53" i="7"/>
  <c r="J53" i="7" s="1"/>
  <c r="F47" i="7" l="1"/>
  <c r="E30" i="7"/>
  <c r="F29" i="7"/>
  <c r="E28" i="7"/>
  <c r="E21" i="7" l="1"/>
  <c r="E20" i="7"/>
  <c r="G46" i="7"/>
  <c r="J46" i="7" s="1"/>
  <c r="F11" i="7" l="1"/>
  <c r="E10" i="7"/>
  <c r="E9" i="7"/>
  <c r="J7" i="7" l="1"/>
  <c r="J9" i="7"/>
  <c r="J10" i="7"/>
  <c r="J11" i="7"/>
  <c r="J13" i="7"/>
  <c r="J14" i="7"/>
  <c r="J16" i="7"/>
  <c r="J17" i="7"/>
  <c r="J18" i="7"/>
  <c r="J19" i="7"/>
  <c r="J20" i="7"/>
  <c r="J21" i="7"/>
  <c r="J22" i="7"/>
  <c r="J23" i="7"/>
  <c r="J26" i="7"/>
  <c r="J27" i="7"/>
  <c r="J28" i="7"/>
  <c r="J29" i="7"/>
  <c r="J30" i="7"/>
  <c r="J31" i="7"/>
  <c r="J32" i="7"/>
  <c r="J33" i="7"/>
  <c r="J34" i="7"/>
  <c r="J35" i="7"/>
  <c r="J36" i="7"/>
  <c r="J38" i="7"/>
  <c r="J39" i="7"/>
  <c r="J40" i="7"/>
  <c r="J41" i="7"/>
  <c r="J47" i="7"/>
  <c r="J48" i="7"/>
  <c r="J43" i="7"/>
  <c r="J44" i="7"/>
  <c r="J6" i="7"/>
  <c r="D68" i="7" l="1"/>
  <c r="I58" i="7"/>
  <c r="F58" i="7"/>
  <c r="E58" i="7"/>
  <c r="D58" i="7"/>
  <c r="G58" i="7"/>
  <c r="G60" i="7" l="1"/>
  <c r="J58" i="7"/>
</calcChain>
</file>

<file path=xl/sharedStrings.xml><?xml version="1.0" encoding="utf-8"?>
<sst xmlns="http://schemas.openxmlformats.org/spreadsheetml/2006/main" count="123" uniqueCount="118">
  <si>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</si>
  <si>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</si>
  <si>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</si>
  <si>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</si>
  <si>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</si>
  <si>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</si>
  <si>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</si>
  <si>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</si>
  <si>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</si>
  <si>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6265.0012</t>
  </si>
  <si>
    <t>7311.0006</t>
  </si>
  <si>
    <t>7331.0005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</si>
  <si>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</si>
  <si>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</si>
  <si>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</si>
  <si>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</si>
  <si>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</si>
  <si>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</si>
  <si>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</si>
  <si>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</si>
  <si>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</si>
  <si>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30</t>
  </si>
  <si>
    <t>7312.0001</t>
  </si>
  <si>
    <t>7323.0005</t>
  </si>
  <si>
    <t>7323.0006</t>
  </si>
  <si>
    <t>7323.0007</t>
  </si>
  <si>
    <t>7413.0007</t>
  </si>
  <si>
    <t>ΥΠΗΡΕΣΙΕΣ ΠΡΑΣΙΝΟΥ</t>
  </si>
  <si>
    <t>7131.0002</t>
  </si>
  <si>
    <t>35</t>
  </si>
  <si>
    <t>ΥΠΗΡΕΣΙΑ ΠΟΛΕΟΔΟΜΙΑΣ</t>
  </si>
  <si>
    <t>ΥΠΗΡΕΣΙΕΣ ΝΕΚΡΟΤΑΦΕΙΩΝ</t>
  </si>
  <si>
    <t>ΣΥΝΟΛΟ</t>
  </si>
  <si>
    <t>7331.0027</t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</si>
  <si>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</si>
  <si>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</si>
  <si>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</si>
  <si>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t>7311.0005</t>
  </si>
  <si>
    <t>Προμήθεια και τοποθέτηση κοινοτάφειου</t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</si>
  <si>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</si>
  <si>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t>Προμήθεια εκτυπωτών και scanners</t>
  </si>
  <si>
    <t>7134.0031</t>
  </si>
  <si>
    <t>ΣΑΤΑ 31/12/2020</t>
  </si>
  <si>
    <t>Προμήθεια οργάνων παιδικών χαρών</t>
  </si>
  <si>
    <t>4η ΑΝΑΚΑΤΑΝΟΜΗ  ../2021 ΑΠΟΦΑΣΗ Δ.Σ.</t>
  </si>
  <si>
    <t>7134.0040</t>
  </si>
  <si>
    <t>6262.0049</t>
  </si>
  <si>
    <t>7135.0020</t>
  </si>
  <si>
    <t>7322.0015</t>
  </si>
  <si>
    <t>ΠΛΗΡΩΘΗΚΑΝ</t>
  </si>
  <si>
    <t>7135.0031</t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</si>
  <si>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</si>
  <si>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</si>
  <si>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</si>
  <si>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</si>
  <si>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ΣΑΤΑ 2022</t>
  </si>
  <si>
    <t>ΔΙΑΜΟΡΦΩΣΗ ΧΩΡΩΝ ΦΟΡΝΕΖΗ</t>
  </si>
  <si>
    <t>ΠΙΛΛΑΡΣ</t>
  </si>
  <si>
    <t>ΑΣΦΑΛΤΟΣΤΡΩΣΕΙΣ 2019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</si>
  <si>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</si>
  <si>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 xml:space="preserve"> 6261.0012</t>
  </si>
  <si>
    <t xml:space="preserve"> 6262.0001</t>
  </si>
  <si>
    <t xml:space="preserve">Προμήθεια και εγκατάσταση συστημάτων πυρόσβεσης και λοπών υλικών πυρασφάλειας για τον παιδικό σταθμό Σωκράτους 131 </t>
  </si>
  <si>
    <t xml:space="preserve"> 7135.0019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</si>
  <si>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</si>
  <si>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t>7323.0010</t>
  </si>
  <si>
    <t>6262.0007</t>
  </si>
  <si>
    <t xml:space="preserve"> 6262.0050</t>
  </si>
  <si>
    <t xml:space="preserve"> 7312.0011</t>
  </si>
  <si>
    <t>Αποκατάσταση του αρδευτικού δικτύου σε χώρους πρασίνου του Δήμου μας (ΣΑΤΑ 2022)</t>
  </si>
  <si>
    <t>Προμήθεια ηλεκτρονικών εξαρτημάτων για την επέκταση του κεντρικού δικτύου άρδευσης (ΣΑΤΑ 2022)</t>
  </si>
  <si>
    <t xml:space="preserve"> 6662.0013</t>
  </si>
  <si>
    <t xml:space="preserve">  6662.0007</t>
  </si>
  <si>
    <t>Προμήθεια ανταλλακτικών για όργανα παιδικών χαρών (ΣΑΤΑ 2022)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</si>
  <si>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>ΣΑΤΑ (ΠΛΗΡΩΘΗΚΕ  ΠΟΕ) (ΣΑΤΑ 2022 37.200€)</t>
    </r>
  </si>
  <si>
    <t>7333.0008</t>
  </si>
  <si>
    <t>7333.0009</t>
  </si>
  <si>
    <t>Συντήρηση δημοτικού φωτισμού οδών (ΣΑΤΑ)</t>
  </si>
  <si>
    <t>1η ΑΝΑΚΑΤΑΝΟΜΗ ΣΑΤΑ 2023</t>
  </si>
  <si>
    <t>Συντήρηση δημοτικών κτιρίων (ΣΑΤΑ 2020 72.090€, Ι.Π. 2022  2.310€)</t>
  </si>
  <si>
    <t>ΣΑΤΑ 2023</t>
  </si>
  <si>
    <t>1η ΑΝΑΚΑΤΑΝΟΜΗ           ../2023 ΑΠΟΦΑΣΗ ΔΣ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</si>
  <si>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</t>
    </r>
  </si>
  <si>
    <t xml:space="preserve">Εργασίες για εγκατάσταση και παραμετροποίηση υποδομών Κεντρικού Υπολογιστικού Συστήματος </t>
  </si>
  <si>
    <t xml:space="preserve">Διαμόρφωση χώρου σε ΚΑΠΗ (Εσπερίδων &amp; Αριστογείτονος) </t>
  </si>
  <si>
    <t>Διαμόρφωση χώρων στο κτίρι επί της οδού Φορνέζη 2 (ΣΑΤΑ 2022 74.400)</t>
  </si>
  <si>
    <t>ΣΑΤΑ 16/09/2022</t>
  </si>
  <si>
    <t xml:space="preserve">Αντικατάσταση υδραυλικών βανών και τμημάτων αυτών στα αρδευτικά φρεάτια (πίλαρ) </t>
  </si>
  <si>
    <t>Κηποτεχνική συντήρηση σε πάρκα και πλατείες του Δήμου μας(ΣΑΤΑ 2022 15.350€ ΣΑΤΑ π.ε. 21.850€ )</t>
  </si>
  <si>
    <t xml:space="preserve">Διαμόρφωση χώρου λειτουργίας δομής αστέγων Ελ/ Βενιζέλου 363 (3.558 Ι.Π.) </t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</si>
  <si>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 xml:space="preserve">ΣΑΤΑ 2022 15.500€ ΣΑΤΑ π.ε. 126,99€) </t>
    </r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</si>
  <si>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1.000€)</t>
    </r>
  </si>
  <si>
    <t>Συντήρηση και επισκευή ανελκυστήρων ιδιόκτητων και μισθωμένων κτιρίων του Δήμου (ΣΑΤΑ 2021 10.307,57€, ΣΑΤΑ 2022 15.000€, ΣΑΤΑ π.ε. 3.613,63€)</t>
  </si>
  <si>
    <t xml:space="preserve"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</t>
  </si>
  <si>
    <t>Προμήθεια και τοποθέτηση κουφωμάτων και στεγάστρων στο κτίριο επί της οδού Π. Τσαλδάρη 329 (Πληρωμή ΠΟΕ)</t>
  </si>
  <si>
    <t xml:space="preserve">Προμήθεια και εγκατάσταση συστημάτων ασφαλείας δημοτικών κτιρίων </t>
  </si>
  <si>
    <t xml:space="preserve">Κατασκευή δευτερευόντων αγωγών ακαθάρτων και εξωτερικών διακλαδώσεων 2014 </t>
  </si>
  <si>
    <t xml:space="preserve">Ασφαλτοστρώσεις οδών 2018 </t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</si>
  <si>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>ΣΑΤΑ 2021 163.130,73€, ΣΑΤΑ 2022 316.866</t>
    </r>
    <r>
      <rPr>
        <sz val="9"/>
        <color indexed="8"/>
        <rFont val="Arial"/>
        <family val="2"/>
        <charset val="161"/>
      </rPr>
      <t xml:space="preserve">)  </t>
    </r>
  </si>
  <si>
    <t>6262.0052</t>
  </si>
  <si>
    <t>Καταπολέμηση του ρυγχοφόρου (RHYNCHOPHOROUS FERRUGINEUS) στα φοινικοειδή (ΣΑΤΑ)</t>
  </si>
  <si>
    <t>Συντήρηση δημοτικού φωτισμού πλατειών και παιδικών χαρών (ΣΑΤΑ 2022 74.400€)</t>
  </si>
  <si>
    <t>Ανακατασκευή του παλαιού δαπέδου ασφαλείας σε παιδικές χαρές του Δήμου (ΣΑΤΑ)</t>
  </si>
  <si>
    <t>ΑΠΟΡΡΟΦΗΣΗ ΕΩΣ 31-12-2022</t>
  </si>
  <si>
    <t>Προμήθεια οργάνων και δαπέδου ασφαλείας για τη νέα παιδκή χαρά στις οδούς Υψηλάντου και Ελπίδος στο Δήμο Καλλιθέας (ΣΑΤΑ)</t>
  </si>
  <si>
    <t>Διαμόρφωση χώρου και προμήθεια οργάνων για την κατασκευή νέας παιδικής χαράς επί των οδών Πλάτωνος και Υψηλάντου.(ΣΑΤΑ)</t>
  </si>
  <si>
    <t>7321.0001</t>
  </si>
  <si>
    <t>Κατασκευή κτιρίου πολιτιστικού κέντρου στο Ο.Τ. 124</t>
  </si>
  <si>
    <t>7134.0030</t>
  </si>
  <si>
    <t>Νέα διαδικτυακή πύλη του Δήμου Καλλιθέας</t>
  </si>
  <si>
    <t xml:space="preserve"> 7323.0012</t>
  </si>
  <si>
    <t>Παρεμβάσεις αναβάθμισης δημόσιου χώρου για τη δημιουργία του ανοικτού κέντρου εμπορίου Δήμου Καλλιθέας</t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</si>
  <si>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287.086€</t>
    </r>
    <r>
      <rPr>
        <sz val="9"/>
        <color indexed="8"/>
        <rFont val="Arial"/>
        <family val="2"/>
        <charset val="161"/>
      </rPr>
      <t xml:space="preserve">)  </t>
    </r>
  </si>
  <si>
    <r>
      <t>Προμήθεια κ εγκατάσταση κλιματιστικών μηχανημάτων για τις ανάγκες των κτηρίων του Δήμου  (</t>
    </r>
    <r>
      <rPr>
        <sz val="9"/>
        <color rgb="FFFF0000"/>
        <rFont val="Arial"/>
        <family val="2"/>
        <charset val="161"/>
      </rPr>
      <t>ΣΑΤΑ 2021 15.450,51€, ΣΑΤΑ 2022 38.400€+13.009,56 ΣΑΤΑ )</t>
    </r>
  </si>
  <si>
    <t>ΣΑΤΑ 31-12-2022</t>
  </si>
  <si>
    <t xml:space="preserve"> 7135.0024</t>
  </si>
  <si>
    <t>6262.0053</t>
  </si>
  <si>
    <t>Αντικατάσταση και συντήρηση πίλαρσ οδικού φωτισμού(ΣΑΤΑ 2022 10.005€ Ι.Π. 64.395€)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</si>
</sst>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sz val="11"/>
      <color rgb="FFFF0000"/>
      <name val="Calibri"/>
      <family val="2"/>
      <charset val="161"/>
      <scheme val="minor"/>
    </font>
    <font>
      <sz val="14"/>
      <name val="Arial"/>
      <family val="2"/>
      <charset val="161"/>
    </font>
    <font>
      <sz val="11"/>
      <color theme="8"/>
      <name val="Calibri"/>
      <family val="2"/>
      <charset val="161"/>
      <scheme val="minor"/>
    </font>
    <font>
      <sz val="11"/>
      <color theme="7" tint="-0.499984740745262"/>
      <name val="Calibri"/>
      <family val="2"/>
      <charset val="161"/>
      <scheme val="minor"/>
    </font>
    <font>
      <sz val="10"/>
      <color rgb="FFFF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" fontId="16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 applyProtection="1"/>
    <xf numFmtId="0" fontId="8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wrapText="1"/>
    </xf>
    <xf numFmtId="4" fontId="0" fillId="2" borderId="0" xfId="0" applyNumberFormat="1" applyFill="1" applyBorder="1" applyAlignment="1" applyProtection="1"/>
    <xf numFmtId="4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 applyProtection="1"/>
    <xf numFmtId="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right"/>
    </xf>
    <xf numFmtId="3" fontId="2" fillId="2" borderId="1" xfId="0" quotePrefix="1" applyNumberFormat="1" applyFont="1" applyFill="1" applyBorder="1" applyAlignment="1">
      <alignment horizontal="left" vertical="center"/>
    </xf>
    <xf numFmtId="4" fontId="20" fillId="2" borderId="1" xfId="0" applyNumberFormat="1" applyFont="1" applyFill="1" applyBorder="1" applyAlignment="1" applyProtection="1"/>
    <xf numFmtId="0" fontId="2" fillId="2" borderId="1" xfId="0" quotePrefix="1" applyFont="1" applyFill="1" applyBorder="1" applyAlignment="1">
      <alignment horizontal="left" vertical="center"/>
    </xf>
    <xf numFmtId="4" fontId="22" fillId="2" borderId="1" xfId="0" applyNumberFormat="1" applyFont="1" applyFill="1" applyBorder="1" applyAlignment="1" applyProtection="1"/>
    <xf numFmtId="4" fontId="21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right"/>
    </xf>
    <xf numFmtId="0" fontId="2" fillId="2" borderId="0" xfId="0" quotePrefix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 applyProtection="1"/>
    <xf numFmtId="4" fontId="0" fillId="2" borderId="3" xfId="0" applyNumberFormat="1" applyFill="1" applyBorder="1" applyAlignment="1" applyProtection="1"/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wrapText="1"/>
    </xf>
    <xf numFmtId="4" fontId="16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16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" fontId="23" fillId="2" borderId="1" xfId="0" applyNumberFormat="1" applyFont="1" applyFill="1" applyBorder="1" applyAlignment="1" applyProtection="1"/>
    <xf numFmtId="4" fontId="16" fillId="2" borderId="1" xfId="0" applyNumberFormat="1" applyFont="1" applyFill="1" applyBorder="1"/>
    <xf numFmtId="4" fontId="24" fillId="2" borderId="1" xfId="0" applyNumberFormat="1" applyFont="1" applyFill="1" applyBorder="1"/>
    <xf numFmtId="4" fontId="9" fillId="2" borderId="1" xfId="0" applyNumberFormat="1" applyFont="1" applyFill="1" applyBorder="1"/>
    <xf numFmtId="4" fontId="25" fillId="2" borderId="1" xfId="0" applyNumberFormat="1" applyFont="1" applyFill="1" applyBorder="1" applyAlignment="1" applyProtection="1"/>
    <xf numFmtId="4" fontId="13" fillId="2" borderId="1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horizontal="left"/>
    </xf>
    <xf numFmtId="0" fontId="14" fillId="2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 applyProtection="1"/>
    <xf numFmtId="4" fontId="19" fillId="2" borderId="1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Border="1" applyAlignment="1" applyProtection="1"/>
    <xf numFmtId="4" fontId="18" fillId="2" borderId="0" xfId="0" applyNumberFormat="1" applyFont="1" applyFill="1" applyBorder="1" applyAlignment="1" applyProtection="1"/>
    <xf numFmtId="4" fontId="27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5" fillId="2" borderId="1" xfId="0" applyFont="1" applyFill="1" applyBorder="1"/>
    <xf numFmtId="4" fontId="15" fillId="2" borderId="1" xfId="0" applyNumberFormat="1" applyFont="1" applyFill="1" applyBorder="1"/>
    <xf numFmtId="4" fontId="0" fillId="2" borderId="0" xfId="0" applyNumberFormat="1" applyFill="1"/>
    <xf numFmtId="4" fontId="0" fillId="2" borderId="0" xfId="0" applyNumberFormat="1" applyFont="1" applyFill="1" applyAlignment="1">
      <alignment horizontal="center"/>
    </xf>
    <xf numFmtId="0" fontId="0" fillId="2" borderId="0" xfId="0" applyFill="1" applyBorder="1"/>
    <xf numFmtId="4" fontId="15" fillId="2" borderId="0" xfId="0" applyNumberFormat="1" applyFont="1" applyFill="1"/>
    <xf numFmtId="0" fontId="4" fillId="3" borderId="1" xfId="0" applyNumberFormat="1" applyFont="1" applyFill="1" applyBorder="1" applyAlignment="1" applyProtection="1">
      <alignment horizontal="right"/>
    </xf>
    <xf numFmtId="4" fontId="6" fillId="4" borderId="1" xfId="0" applyNumberFormat="1" applyFont="1" applyFill="1" applyBorder="1" applyAlignment="1" applyProtection="1"/>
    <xf numFmtId="4" fontId="0" fillId="4" borderId="1" xfId="0" applyNumberFormat="1" applyFill="1" applyBorder="1" applyAlignment="1" applyProtection="1"/>
    <xf numFmtId="4" fontId="0" fillId="4" borderId="1" xfId="0" applyNumberFormat="1" applyFont="1" applyFill="1" applyBorder="1" applyAlignment="1" applyProtection="1"/>
    <xf numFmtId="4" fontId="8" fillId="4" borderId="1" xfId="0" applyNumberFormat="1" applyFont="1" applyFill="1" applyBorder="1"/>
    <xf numFmtId="4" fontId="12" fillId="4" borderId="1" xfId="0" applyNumberFormat="1" applyFont="1" applyFill="1" applyBorder="1" applyAlignment="1" applyProtection="1"/>
    <xf numFmtId="4" fontId="13" fillId="4" borderId="1" xfId="0" applyNumberFormat="1" applyFont="1" applyFill="1" applyBorder="1" applyAlignment="1" applyProtection="1"/>
    <xf numFmtId="4" fontId="20" fillId="4" borderId="1" xfId="0" applyNumberFormat="1" applyFont="1" applyFill="1" applyBorder="1" applyAlignment="1" applyProtection="1"/>
    <xf numFmtId="4" fontId="22" fillId="4" borderId="1" xfId="0" applyNumberFormat="1" applyFont="1" applyFill="1" applyBorder="1" applyAlignment="1" applyProtection="1"/>
    <xf numFmtId="4" fontId="10" fillId="4" borderId="1" xfId="0" applyNumberFormat="1" applyFont="1" applyFill="1" applyBorder="1" applyAlignment="1" applyProtection="1"/>
    <xf numFmtId="4" fontId="21" fillId="4" borderId="1" xfId="0" applyNumberFormat="1" applyFont="1" applyFill="1" applyBorder="1" applyAlignment="1" applyProtection="1"/>
    <xf numFmtId="4" fontId="23" fillId="4" borderId="1" xfId="0" applyNumberFormat="1" applyFont="1" applyFill="1" applyBorder="1" applyAlignment="1" applyProtection="1"/>
    <xf numFmtId="4" fontId="17" fillId="4" borderId="1" xfId="0" applyNumberFormat="1" applyFont="1" applyFill="1" applyBorder="1"/>
    <xf numFmtId="4" fontId="25" fillId="4" borderId="1" xfId="0" applyNumberFormat="1" applyFont="1" applyFill="1" applyBorder="1" applyAlignment="1" applyProtection="1"/>
    <xf numFmtId="4" fontId="19" fillId="4" borderId="1" xfId="0" applyNumberFormat="1" applyFont="1" applyFill="1" applyBorder="1" applyAlignment="1" applyProtection="1"/>
    <xf numFmtId="49" fontId="4" fillId="2" borderId="1" xfId="0" applyNumberFormat="1" applyFont="1" applyFill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wrapText="1"/>
    </xf>
    <xf numFmtId="0" fontId="4" fillId="3" borderId="4" xfId="0" applyNumberFormat="1" applyFont="1" applyFill="1" applyBorder="1" applyAlignment="1" applyProtection="1">
      <alignment horizontal="right"/>
    </xf>
    <xf numFmtId="3" fontId="2" fillId="2" borderId="4" xfId="0" quotePrefix="1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/>
    <xf numFmtId="4" fontId="23" fillId="2" borderId="4" xfId="0" applyNumberFormat="1" applyFont="1" applyFill="1" applyBorder="1" applyAlignment="1" applyProtection="1"/>
    <xf numFmtId="4" fontId="23" fillId="4" borderId="4" xfId="0" applyNumberFormat="1" applyFont="1" applyFill="1" applyBorder="1" applyAlignment="1" applyProtection="1"/>
    <xf numFmtId="4" fontId="28" fillId="2" borderId="1" xfId="0" applyNumberFormat="1" applyFont="1" applyFill="1" applyBorder="1" applyAlignment="1" applyProtection="1"/>
    <xf numFmtId="0" fontId="8" fillId="2" borderId="0" xfId="0" applyNumberFormat="1" applyFont="1" applyFill="1" applyBorder="1"/>
    <xf numFmtId="4" fontId="29" fillId="2" borderId="1" xfId="0" applyNumberFormat="1" applyFont="1" applyFill="1" applyBorder="1" applyAlignment="1" applyProtection="1"/>
    <xf numFmtId="4" fontId="26" fillId="2" borderId="1" xfId="0" applyNumberFormat="1" applyFont="1" applyFill="1" applyBorder="1" applyAlignment="1" applyProtection="1"/>
    <xf numFmtId="4" fontId="30" fillId="2" borderId="1" xfId="0" applyNumberFormat="1" applyFont="1" applyFill="1" applyBorder="1" applyAlignment="1" applyProtection="1"/>
    <xf numFmtId="0" fontId="2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4" fontId="14" fillId="2" borderId="0" xfId="0" applyNumberFormat="1" applyFont="1" applyFill="1" applyBorder="1" applyAlignment="1" applyProtection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2" zoomScale="80" zoomScaleNormal="80" workbookViewId="0">
      <pane ySplit="2" topLeftCell="A22" activePane="bottomLeft" state="frozen"/>
      <selection activeCell="A2" sqref="A2"/>
      <selection pane="bottomLeft" activeCell="C36" sqref="C36"/>
    </sheetView>
  </sheetViews>
  <sheetFormatPr defaultColWidth="9.140625" defaultRowHeight="15" x14ac:dyDescent="0.25"/>
  <cols>
    <col min="1" max="1" width="5" style="65" customWidth="1"/>
    <col min="2" max="2" width="11.85546875" style="66" customWidth="1"/>
    <col min="3" max="3" width="56.140625" style="65" customWidth="1"/>
    <col min="4" max="4" width="18.28515625" style="65" customWidth="1"/>
    <col min="5" max="5" width="14.5703125" style="69" customWidth="1"/>
    <col min="6" max="6" width="15" style="69" customWidth="1"/>
    <col min="7" max="7" width="15.85546875" style="69" customWidth="1"/>
    <col min="8" max="8" width="15.85546875" style="69" hidden="1" customWidth="1"/>
    <col min="9" max="9" width="13.85546875" style="69" customWidth="1"/>
    <col min="10" max="10" width="18.5703125" style="65" customWidth="1"/>
    <col min="11" max="11" width="24.5703125" style="65" customWidth="1"/>
    <col min="12" max="16384" width="9.140625" style="65"/>
  </cols>
  <sheetData>
    <row r="1" spans="1:10" s="14" customFormat="1" ht="32.25" hidden="1" customHeight="1" x14ac:dyDescent="0.25">
      <c r="A1" s="102" t="s">
        <v>0</v>
      </c>
      <c r="B1" s="102"/>
      <c r="C1" s="9" t="s">
        <v>1</v>
      </c>
      <c r="D1" s="10" t="s">
        <v>42</v>
      </c>
      <c r="E1" s="11"/>
      <c r="F1" s="12"/>
      <c r="G1" s="12"/>
      <c r="H1" s="12"/>
      <c r="I1" s="12"/>
      <c r="J1" s="13" t="s">
        <v>44</v>
      </c>
    </row>
    <row r="2" spans="1:10" s="2" customFormat="1" ht="20.25" customHeight="1" x14ac:dyDescent="0.25">
      <c r="A2" s="103" t="s">
        <v>78</v>
      </c>
      <c r="B2" s="103"/>
      <c r="C2" s="103"/>
      <c r="D2" s="103"/>
      <c r="E2" s="15"/>
      <c r="F2" s="15"/>
      <c r="G2" s="15"/>
      <c r="H2" s="15"/>
      <c r="I2" s="15"/>
    </row>
    <row r="3" spans="1:10" s="14" customFormat="1" ht="46.5" customHeight="1" x14ac:dyDescent="0.25">
      <c r="A3" s="102" t="s">
        <v>0</v>
      </c>
      <c r="B3" s="102"/>
      <c r="C3" s="9" t="s">
        <v>1</v>
      </c>
      <c r="D3" s="10" t="s">
        <v>86</v>
      </c>
      <c r="E3" s="16" t="s">
        <v>49</v>
      </c>
      <c r="F3" s="16" t="s">
        <v>53</v>
      </c>
      <c r="G3" s="16" t="s">
        <v>54</v>
      </c>
      <c r="H3" s="16" t="s">
        <v>55</v>
      </c>
      <c r="I3" s="16" t="s">
        <v>80</v>
      </c>
      <c r="J3" s="13" t="s">
        <v>81</v>
      </c>
    </row>
    <row r="4" spans="1:10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</row>
    <row r="5" spans="1:10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74"/>
      <c r="J5" s="1"/>
    </row>
    <row r="6" spans="1:10" s="2" customFormat="1" ht="24" x14ac:dyDescent="0.25">
      <c r="A6" s="3">
        <v>10</v>
      </c>
      <c r="B6" s="25" t="s">
        <v>60</v>
      </c>
      <c r="C6" s="4" t="s">
        <v>79</v>
      </c>
      <c r="D6" s="1">
        <v>72090</v>
      </c>
      <c r="E6" s="5"/>
      <c r="F6" s="5"/>
      <c r="G6" s="26"/>
      <c r="H6" s="26"/>
      <c r="I6" s="80"/>
      <c r="J6" s="1">
        <f>D6-E6-F6+G6</f>
        <v>72090</v>
      </c>
    </row>
    <row r="7" spans="1:10" s="2" customFormat="1" ht="24" x14ac:dyDescent="0.25">
      <c r="A7" s="3">
        <v>10</v>
      </c>
      <c r="B7" s="27" t="s">
        <v>9</v>
      </c>
      <c r="C7" s="4" t="s">
        <v>83</v>
      </c>
      <c r="D7" s="1">
        <v>7927.94</v>
      </c>
      <c r="E7" s="5"/>
      <c r="F7" s="5">
        <f>D7</f>
        <v>7927.94</v>
      </c>
      <c r="G7" s="5"/>
      <c r="H7" s="5"/>
      <c r="I7" s="75"/>
      <c r="J7" s="1">
        <f t="shared" ref="J7:J57" si="0">D7-E7-F7+G7</f>
        <v>0</v>
      </c>
    </row>
    <row r="8" spans="1:10" s="2" customFormat="1" x14ac:dyDescent="0.25">
      <c r="A8" s="3">
        <v>10</v>
      </c>
      <c r="B8" s="27" t="s">
        <v>108</v>
      </c>
      <c r="C8" s="4" t="s">
        <v>109</v>
      </c>
      <c r="D8" s="101">
        <v>11600</v>
      </c>
      <c r="E8" s="100">
        <v>11594</v>
      </c>
      <c r="F8" s="5">
        <v>6</v>
      </c>
      <c r="G8" s="5"/>
      <c r="H8" s="5"/>
      <c r="I8" s="75"/>
      <c r="J8" s="1"/>
    </row>
    <row r="9" spans="1:10" s="2" customFormat="1" x14ac:dyDescent="0.25">
      <c r="A9" s="3">
        <v>10</v>
      </c>
      <c r="B9" s="27" t="s">
        <v>41</v>
      </c>
      <c r="C9" s="4" t="s">
        <v>40</v>
      </c>
      <c r="D9" s="1">
        <v>8420</v>
      </c>
      <c r="E9" s="5">
        <f>D9</f>
        <v>8420</v>
      </c>
      <c r="F9" s="5"/>
      <c r="G9" s="28"/>
      <c r="H9" s="28"/>
      <c r="I9" s="81"/>
      <c r="J9" s="1">
        <f t="shared" si="0"/>
        <v>0</v>
      </c>
    </row>
    <row r="10" spans="1:10" s="2" customFormat="1" ht="36" x14ac:dyDescent="0.25">
      <c r="A10" s="3">
        <v>10</v>
      </c>
      <c r="B10" s="25" t="s">
        <v>45</v>
      </c>
      <c r="C10" s="4" t="s">
        <v>82</v>
      </c>
      <c r="D10" s="1">
        <v>18538</v>
      </c>
      <c r="E10" s="5">
        <f>D10</f>
        <v>18538</v>
      </c>
      <c r="F10" s="5"/>
      <c r="G10" s="5"/>
      <c r="H10" s="5"/>
      <c r="I10" s="75"/>
      <c r="J10" s="1">
        <f t="shared" si="0"/>
        <v>0</v>
      </c>
    </row>
    <row r="11" spans="1:10" s="2" customFormat="1" ht="24" x14ac:dyDescent="0.25">
      <c r="A11" s="3">
        <v>10</v>
      </c>
      <c r="B11" s="25" t="s">
        <v>37</v>
      </c>
      <c r="C11" s="4" t="s">
        <v>85</v>
      </c>
      <c r="D11" s="1">
        <v>112800</v>
      </c>
      <c r="E11" s="5"/>
      <c r="F11" s="99">
        <f>112800-74400</f>
        <v>38400</v>
      </c>
      <c r="G11" s="5"/>
      <c r="H11" s="5"/>
      <c r="I11" s="75"/>
      <c r="J11" s="1">
        <f t="shared" si="0"/>
        <v>74400</v>
      </c>
    </row>
    <row r="12" spans="1:10" s="23" customFormat="1" ht="47.25" customHeight="1" x14ac:dyDescent="0.3">
      <c r="A12" s="24">
        <v>15</v>
      </c>
      <c r="B12" s="18"/>
      <c r="C12" s="19" t="s">
        <v>8</v>
      </c>
      <c r="D12" s="20"/>
      <c r="E12" s="21"/>
      <c r="F12" s="21"/>
      <c r="G12" s="21"/>
      <c r="H12" s="21"/>
      <c r="I12" s="74"/>
      <c r="J12" s="1"/>
    </row>
    <row r="13" spans="1:10" s="2" customFormat="1" ht="36" x14ac:dyDescent="0.25">
      <c r="A13" s="3">
        <v>15</v>
      </c>
      <c r="B13" s="27" t="s">
        <v>7</v>
      </c>
      <c r="C13" s="4" t="s">
        <v>39</v>
      </c>
      <c r="D13" s="1">
        <v>15500</v>
      </c>
      <c r="E13" s="5"/>
      <c r="F13" s="5"/>
      <c r="G13" s="5"/>
      <c r="H13" s="5"/>
      <c r="I13" s="75"/>
      <c r="J13" s="1">
        <f t="shared" si="0"/>
        <v>15500</v>
      </c>
    </row>
    <row r="14" spans="1:10" s="2" customFormat="1" ht="42.75" customHeight="1" x14ac:dyDescent="0.25">
      <c r="A14" s="3">
        <v>15</v>
      </c>
      <c r="B14" s="25" t="s">
        <v>50</v>
      </c>
      <c r="C14" s="4" t="s">
        <v>62</v>
      </c>
      <c r="D14" s="1">
        <v>30000</v>
      </c>
      <c r="E14" s="5"/>
      <c r="F14" s="5"/>
      <c r="G14" s="5">
        <v>7200</v>
      </c>
      <c r="H14" s="5"/>
      <c r="I14" s="75"/>
      <c r="J14" s="1">
        <f t="shared" si="0"/>
        <v>37200</v>
      </c>
    </row>
    <row r="15" spans="1:10" s="2" customFormat="1" ht="42.75" customHeight="1" x14ac:dyDescent="0.25">
      <c r="A15" s="3">
        <v>15</v>
      </c>
      <c r="B15" s="25" t="s">
        <v>106</v>
      </c>
      <c r="C15" s="4" t="s">
        <v>107</v>
      </c>
      <c r="D15" s="1">
        <v>0</v>
      </c>
      <c r="E15" s="5"/>
      <c r="F15" s="5"/>
      <c r="G15" s="5"/>
      <c r="H15" s="5"/>
      <c r="I15" s="75">
        <v>355073</v>
      </c>
      <c r="J15" s="1">
        <f>I15</f>
        <v>355073</v>
      </c>
    </row>
    <row r="16" spans="1:10" s="2" customFormat="1" ht="24" x14ac:dyDescent="0.25">
      <c r="A16" s="3">
        <v>15</v>
      </c>
      <c r="B16" s="6" t="s">
        <v>11</v>
      </c>
      <c r="C16" s="4" t="s">
        <v>12</v>
      </c>
      <c r="D16" s="1">
        <v>711.05</v>
      </c>
      <c r="E16" s="5"/>
      <c r="F16" s="5"/>
      <c r="G16" s="5"/>
      <c r="H16" s="5"/>
      <c r="I16" s="75"/>
      <c r="J16" s="1">
        <f t="shared" si="0"/>
        <v>711.05</v>
      </c>
    </row>
    <row r="17" spans="1:11" s="2" customFormat="1" x14ac:dyDescent="0.25">
      <c r="A17" s="3">
        <v>15</v>
      </c>
      <c r="B17" s="6" t="s">
        <v>13</v>
      </c>
      <c r="C17" s="4" t="s">
        <v>14</v>
      </c>
      <c r="D17" s="1">
        <v>11924.1</v>
      </c>
      <c r="E17" s="5"/>
      <c r="F17" s="5"/>
      <c r="G17" s="5"/>
      <c r="H17" s="5"/>
      <c r="I17" s="75"/>
      <c r="J17" s="1">
        <f t="shared" si="0"/>
        <v>11924.1</v>
      </c>
    </row>
    <row r="18" spans="1:11" s="2" customFormat="1" x14ac:dyDescent="0.25">
      <c r="A18" s="3">
        <v>15</v>
      </c>
      <c r="B18" s="6" t="s">
        <v>15</v>
      </c>
      <c r="C18" s="4" t="s">
        <v>84</v>
      </c>
      <c r="D18" s="1">
        <v>320</v>
      </c>
      <c r="E18" s="5">
        <v>310</v>
      </c>
      <c r="F18" s="5">
        <v>10</v>
      </c>
      <c r="G18" s="5"/>
      <c r="H18" s="5"/>
      <c r="I18" s="75"/>
      <c r="J18" s="1">
        <f t="shared" si="0"/>
        <v>0</v>
      </c>
    </row>
    <row r="19" spans="1:11" s="2" customFormat="1" x14ac:dyDescent="0.25">
      <c r="A19" s="3">
        <v>15</v>
      </c>
      <c r="B19" s="6" t="s">
        <v>16</v>
      </c>
      <c r="C19" s="4" t="s">
        <v>51</v>
      </c>
      <c r="D19" s="30">
        <v>83420.59</v>
      </c>
      <c r="E19" s="5">
        <v>14945.47</v>
      </c>
      <c r="F19" s="5"/>
      <c r="G19" s="5"/>
      <c r="H19" s="5"/>
      <c r="I19" s="75"/>
      <c r="J19" s="1">
        <f t="shared" si="0"/>
        <v>68475.12</v>
      </c>
    </row>
    <row r="20" spans="1:11" s="2" customFormat="1" ht="39" customHeight="1" x14ac:dyDescent="0.25">
      <c r="A20" s="3">
        <v>15</v>
      </c>
      <c r="B20" s="6" t="s">
        <v>17</v>
      </c>
      <c r="C20" s="4" t="s">
        <v>89</v>
      </c>
      <c r="D20" s="1">
        <v>25409.18</v>
      </c>
      <c r="E20" s="5">
        <f>D20</f>
        <v>25409.18</v>
      </c>
      <c r="F20" s="5"/>
      <c r="G20" s="5"/>
      <c r="H20" s="5"/>
      <c r="I20" s="75"/>
      <c r="J20" s="1">
        <f t="shared" si="0"/>
        <v>0</v>
      </c>
    </row>
    <row r="21" spans="1:11" s="2" customFormat="1" ht="40.5" customHeight="1" x14ac:dyDescent="0.25">
      <c r="A21" s="3">
        <v>15</v>
      </c>
      <c r="B21" s="6" t="s">
        <v>18</v>
      </c>
      <c r="C21" s="4" t="s">
        <v>90</v>
      </c>
      <c r="D21" s="1">
        <v>109946.07</v>
      </c>
      <c r="E21" s="5">
        <f>94319.08</f>
        <v>94319.08</v>
      </c>
      <c r="F21" s="5"/>
      <c r="G21" s="5"/>
      <c r="H21" s="5"/>
      <c r="I21" s="75"/>
      <c r="J21" s="1">
        <f t="shared" si="0"/>
        <v>15626.990000000005</v>
      </c>
    </row>
    <row r="22" spans="1:11" s="7" customFormat="1" ht="24" x14ac:dyDescent="0.25">
      <c r="A22" s="31">
        <v>15</v>
      </c>
      <c r="B22" s="25" t="s">
        <v>33</v>
      </c>
      <c r="C22" s="4" t="s">
        <v>91</v>
      </c>
      <c r="D22" s="1">
        <v>1000</v>
      </c>
      <c r="E22" s="32"/>
      <c r="F22" s="32"/>
      <c r="G22" s="32"/>
      <c r="H22" s="32"/>
      <c r="I22" s="76"/>
      <c r="J22" s="1">
        <f t="shared" si="0"/>
        <v>1000</v>
      </c>
    </row>
    <row r="23" spans="1:11" s="2" customFormat="1" x14ac:dyDescent="0.25">
      <c r="A23" s="3">
        <v>15</v>
      </c>
      <c r="B23" s="6" t="s">
        <v>19</v>
      </c>
      <c r="C23" s="4" t="s">
        <v>36</v>
      </c>
      <c r="D23" s="1">
        <v>800</v>
      </c>
      <c r="E23" s="5"/>
      <c r="F23" s="5"/>
      <c r="G23" s="5"/>
      <c r="H23" s="5"/>
      <c r="I23" s="75"/>
      <c r="J23" s="1">
        <f t="shared" si="0"/>
        <v>800</v>
      </c>
    </row>
    <row r="24" spans="1:11" s="2" customFormat="1" ht="7.5" customHeight="1" x14ac:dyDescent="0.25">
      <c r="A24" s="3"/>
      <c r="B24" s="6"/>
      <c r="C24" s="4"/>
      <c r="D24" s="1"/>
      <c r="E24" s="5"/>
      <c r="F24" s="5"/>
      <c r="G24" s="5"/>
      <c r="H24" s="5"/>
      <c r="I24" s="75"/>
      <c r="J24" s="1"/>
    </row>
    <row r="25" spans="1:11" s="23" customFormat="1" ht="19.5" x14ac:dyDescent="0.3">
      <c r="A25" s="24">
        <v>30</v>
      </c>
      <c r="B25" s="18"/>
      <c r="C25" s="19" t="s">
        <v>20</v>
      </c>
      <c r="D25" s="20"/>
      <c r="E25" s="21"/>
      <c r="F25" s="21"/>
      <c r="G25" s="21"/>
      <c r="H25" s="21"/>
      <c r="I25" s="74"/>
      <c r="J25" s="1"/>
    </row>
    <row r="26" spans="1:11" s="23" customFormat="1" ht="36" x14ac:dyDescent="0.3">
      <c r="A26" s="3">
        <v>30</v>
      </c>
      <c r="B26" s="27" t="s">
        <v>61</v>
      </c>
      <c r="C26" s="4" t="s">
        <v>92</v>
      </c>
      <c r="D26" s="1">
        <v>30000</v>
      </c>
      <c r="E26" s="5">
        <v>1078.8</v>
      </c>
      <c r="F26" s="1"/>
      <c r="G26" s="30"/>
      <c r="H26" s="30"/>
      <c r="I26" s="82"/>
      <c r="J26" s="1">
        <f t="shared" si="0"/>
        <v>28921.200000000001</v>
      </c>
    </row>
    <row r="27" spans="1:11" s="2" customFormat="1" ht="24" x14ac:dyDescent="0.25">
      <c r="A27" s="33">
        <v>30</v>
      </c>
      <c r="B27" s="34" t="s">
        <v>66</v>
      </c>
      <c r="C27" s="35" t="s">
        <v>74</v>
      </c>
      <c r="D27" s="36">
        <v>37200</v>
      </c>
      <c r="E27" s="37"/>
      <c r="F27" s="37"/>
      <c r="G27" s="37"/>
      <c r="H27" s="37"/>
      <c r="I27" s="75"/>
      <c r="J27" s="1">
        <f t="shared" si="0"/>
        <v>37200</v>
      </c>
    </row>
    <row r="28" spans="1:11" s="2" customFormat="1" ht="36" x14ac:dyDescent="0.25">
      <c r="A28" s="3">
        <v>30</v>
      </c>
      <c r="B28" s="25">
        <v>67370001</v>
      </c>
      <c r="C28" s="4" t="s">
        <v>93</v>
      </c>
      <c r="D28" s="43">
        <v>57413</v>
      </c>
      <c r="E28" s="5">
        <f>D28</f>
        <v>57413</v>
      </c>
      <c r="F28" s="5"/>
      <c r="G28" s="29"/>
      <c r="H28" s="29"/>
      <c r="I28" s="83"/>
      <c r="J28" s="1">
        <f t="shared" si="0"/>
        <v>0</v>
      </c>
    </row>
    <row r="29" spans="1:11" s="2" customFormat="1" ht="41.25" customHeight="1" x14ac:dyDescent="0.25">
      <c r="A29" s="3">
        <v>30</v>
      </c>
      <c r="B29" s="27" t="s">
        <v>28</v>
      </c>
      <c r="C29" s="4" t="s">
        <v>94</v>
      </c>
      <c r="D29" s="1">
        <v>32000</v>
      </c>
      <c r="E29" s="5">
        <v>31997.53</v>
      </c>
      <c r="F29" s="5">
        <f>D29-E29</f>
        <v>2.4700000000011642</v>
      </c>
      <c r="G29" s="5"/>
      <c r="H29" s="5"/>
      <c r="I29" s="75"/>
      <c r="J29" s="1">
        <f t="shared" si="0"/>
        <v>0</v>
      </c>
    </row>
    <row r="30" spans="1:11" s="2" customFormat="1" ht="37.5" customHeight="1" x14ac:dyDescent="0.25">
      <c r="A30" s="3">
        <v>30</v>
      </c>
      <c r="B30" s="6" t="s">
        <v>5</v>
      </c>
      <c r="C30" s="4" t="s">
        <v>113</v>
      </c>
      <c r="D30" s="1">
        <v>24800.11</v>
      </c>
      <c r="E30" s="5">
        <f>5716.4+3633.2</f>
        <v>9349.5999999999985</v>
      </c>
      <c r="F30" s="5"/>
      <c r="G30" s="99">
        <f>38400+3003.56+6+10000</f>
        <v>51409.56</v>
      </c>
      <c r="H30" s="99"/>
      <c r="I30" s="75"/>
      <c r="J30" s="1">
        <f t="shared" si="0"/>
        <v>66860.070000000007</v>
      </c>
      <c r="K30" s="15"/>
    </row>
    <row r="31" spans="1:11" s="2" customFormat="1" ht="24" x14ac:dyDescent="0.25">
      <c r="A31" s="3">
        <v>30</v>
      </c>
      <c r="B31" s="6" t="s">
        <v>6</v>
      </c>
      <c r="C31" s="4" t="s">
        <v>95</v>
      </c>
      <c r="D31" s="1">
        <v>2000</v>
      </c>
      <c r="E31" s="5"/>
      <c r="F31" s="5">
        <v>2000</v>
      </c>
      <c r="G31" s="5"/>
      <c r="H31" s="5"/>
      <c r="I31" s="75"/>
      <c r="J31" s="1">
        <f t="shared" si="0"/>
        <v>0</v>
      </c>
    </row>
    <row r="32" spans="1:11" s="8" customFormat="1" ht="29.25" customHeight="1" x14ac:dyDescent="0.2">
      <c r="A32" s="38" t="s">
        <v>21</v>
      </c>
      <c r="B32" s="39" t="s">
        <v>22</v>
      </c>
      <c r="C32" s="40" t="s">
        <v>96</v>
      </c>
      <c r="D32" s="41">
        <v>216</v>
      </c>
      <c r="E32" s="42"/>
      <c r="F32" s="42">
        <v>216</v>
      </c>
      <c r="G32" s="42"/>
      <c r="H32" s="42"/>
      <c r="I32" s="77"/>
      <c r="J32" s="1">
        <f t="shared" si="0"/>
        <v>0</v>
      </c>
    </row>
    <row r="33" spans="1:10" s="2" customFormat="1" x14ac:dyDescent="0.25">
      <c r="A33" s="3">
        <v>30</v>
      </c>
      <c r="B33" s="6" t="s">
        <v>23</v>
      </c>
      <c r="C33" s="4" t="s">
        <v>97</v>
      </c>
      <c r="D33" s="1">
        <v>47.15</v>
      </c>
      <c r="E33" s="1"/>
      <c r="F33" s="5">
        <v>47.15</v>
      </c>
      <c r="G33" s="5"/>
      <c r="H33" s="5"/>
      <c r="I33" s="75"/>
      <c r="J33" s="1">
        <f t="shared" si="0"/>
        <v>0</v>
      </c>
    </row>
    <row r="34" spans="1:10" s="2" customFormat="1" ht="24" x14ac:dyDescent="0.25">
      <c r="A34" s="3">
        <v>30</v>
      </c>
      <c r="B34" s="6" t="s">
        <v>24</v>
      </c>
      <c r="C34" s="4" t="s">
        <v>112</v>
      </c>
      <c r="D34" s="1">
        <v>170384</v>
      </c>
      <c r="E34" s="5"/>
      <c r="F34" s="5"/>
      <c r="G34" s="5"/>
      <c r="H34" s="5"/>
      <c r="I34" s="75"/>
      <c r="J34" s="1">
        <f t="shared" si="0"/>
        <v>170384</v>
      </c>
    </row>
    <row r="35" spans="1:10" s="2" customFormat="1" ht="27" customHeight="1" x14ac:dyDescent="0.25">
      <c r="A35" s="3">
        <v>30</v>
      </c>
      <c r="B35" s="6" t="s">
        <v>25</v>
      </c>
      <c r="C35" s="4" t="s">
        <v>98</v>
      </c>
      <c r="D35" s="1">
        <v>631136</v>
      </c>
      <c r="E35" s="5">
        <v>151139.26999999999</v>
      </c>
      <c r="F35" s="5"/>
      <c r="G35" s="5"/>
      <c r="H35" s="5"/>
      <c r="I35" s="75"/>
      <c r="J35" s="1">
        <f t="shared" si="0"/>
        <v>479996.73</v>
      </c>
    </row>
    <row r="36" spans="1:10" s="2" customFormat="1" ht="27" customHeight="1" x14ac:dyDescent="0.25">
      <c r="A36" s="3">
        <v>30</v>
      </c>
      <c r="B36" s="27" t="s">
        <v>65</v>
      </c>
      <c r="C36" s="4" t="s">
        <v>117</v>
      </c>
      <c r="D36" s="1">
        <v>10005</v>
      </c>
      <c r="E36" s="5"/>
      <c r="F36" s="5"/>
      <c r="G36" s="5"/>
      <c r="H36" s="5"/>
      <c r="I36" s="75"/>
      <c r="J36" s="1">
        <f t="shared" si="0"/>
        <v>10005</v>
      </c>
    </row>
    <row r="37" spans="1:10" s="2" customFormat="1" ht="27" customHeight="1" x14ac:dyDescent="0.25">
      <c r="A37" s="3">
        <v>30</v>
      </c>
      <c r="B37" s="27" t="s">
        <v>110</v>
      </c>
      <c r="C37" s="4" t="s">
        <v>111</v>
      </c>
      <c r="D37" s="1">
        <v>0</v>
      </c>
      <c r="E37" s="5"/>
      <c r="F37" s="5"/>
      <c r="G37" s="5"/>
      <c r="H37" s="5"/>
      <c r="I37" s="75">
        <v>479197</v>
      </c>
      <c r="J37" s="1">
        <f>D37-E37-F37+G37+I37</f>
        <v>479197</v>
      </c>
    </row>
    <row r="38" spans="1:10" s="2" customFormat="1" ht="24" x14ac:dyDescent="0.25">
      <c r="A38" s="3">
        <v>30</v>
      </c>
      <c r="B38" s="27" t="s">
        <v>75</v>
      </c>
      <c r="C38" s="4" t="s">
        <v>101</v>
      </c>
      <c r="D38" s="1">
        <v>74400</v>
      </c>
      <c r="E38" s="5"/>
      <c r="F38" s="5"/>
      <c r="G38" s="5"/>
      <c r="H38" s="5"/>
      <c r="I38" s="75"/>
      <c r="J38" s="1">
        <f t="shared" si="0"/>
        <v>74400</v>
      </c>
    </row>
    <row r="39" spans="1:10" s="2" customFormat="1" x14ac:dyDescent="0.25">
      <c r="A39" s="3">
        <v>30</v>
      </c>
      <c r="B39" s="27" t="s">
        <v>76</v>
      </c>
      <c r="C39" s="4" t="s">
        <v>77</v>
      </c>
      <c r="D39" s="1">
        <v>74400</v>
      </c>
      <c r="E39" s="5"/>
      <c r="F39" s="5"/>
      <c r="G39" s="5"/>
      <c r="H39" s="5"/>
      <c r="I39" s="75"/>
      <c r="J39" s="1">
        <f t="shared" si="0"/>
        <v>74400</v>
      </c>
    </row>
    <row r="40" spans="1:10" s="2" customFormat="1" ht="24" x14ac:dyDescent="0.25">
      <c r="A40" s="3">
        <v>30</v>
      </c>
      <c r="B40" s="25" t="s">
        <v>26</v>
      </c>
      <c r="C40" s="4" t="s">
        <v>34</v>
      </c>
      <c r="D40" s="1">
        <v>6200</v>
      </c>
      <c r="E40" s="5"/>
      <c r="F40" s="5"/>
      <c r="G40" s="5"/>
      <c r="H40" s="5"/>
      <c r="I40" s="75"/>
      <c r="J40" s="1">
        <f t="shared" si="0"/>
        <v>6200</v>
      </c>
    </row>
    <row r="41" spans="1:10" s="2" customFormat="1" ht="40.5" customHeight="1" x14ac:dyDescent="0.25">
      <c r="A41" s="3">
        <v>30</v>
      </c>
      <c r="B41" s="27" t="s">
        <v>35</v>
      </c>
      <c r="C41" s="4" t="s">
        <v>52</v>
      </c>
      <c r="D41" s="1">
        <v>100</v>
      </c>
      <c r="E41" s="5"/>
      <c r="F41" s="5"/>
      <c r="G41" s="5"/>
      <c r="H41" s="5"/>
      <c r="I41" s="75"/>
      <c r="J41" s="1">
        <f t="shared" si="0"/>
        <v>100</v>
      </c>
    </row>
    <row r="42" spans="1:10" s="46" customFormat="1" ht="19.5" x14ac:dyDescent="0.3">
      <c r="A42" s="24">
        <v>35</v>
      </c>
      <c r="B42" s="44"/>
      <c r="C42" s="19" t="s">
        <v>27</v>
      </c>
      <c r="D42" s="1"/>
      <c r="E42" s="5"/>
      <c r="F42" s="5"/>
      <c r="G42" s="5"/>
      <c r="H42" s="5"/>
      <c r="I42" s="78"/>
      <c r="J42" s="1"/>
    </row>
    <row r="43" spans="1:10" s="2" customFormat="1" ht="24" x14ac:dyDescent="0.25">
      <c r="A43" s="3">
        <v>35</v>
      </c>
      <c r="B43" s="25" t="s">
        <v>46</v>
      </c>
      <c r="C43" s="4" t="s">
        <v>102</v>
      </c>
      <c r="D43" s="1">
        <v>156000</v>
      </c>
      <c r="E43" s="5"/>
      <c r="F43" s="47">
        <v>31226.46</v>
      </c>
      <c r="G43" s="47"/>
      <c r="H43" s="47"/>
      <c r="I43" s="84"/>
      <c r="J43" s="1">
        <f t="shared" si="0"/>
        <v>124773.54000000001</v>
      </c>
    </row>
    <row r="44" spans="1:10" s="2" customFormat="1" ht="24" x14ac:dyDescent="0.25">
      <c r="A44" s="73">
        <v>35</v>
      </c>
      <c r="B44" s="25" t="s">
        <v>67</v>
      </c>
      <c r="C44" s="4" t="s">
        <v>69</v>
      </c>
      <c r="D44" s="1">
        <v>37200</v>
      </c>
      <c r="E44" s="5">
        <v>37200</v>
      </c>
      <c r="F44" s="5"/>
      <c r="G44" s="47"/>
      <c r="H44" s="47"/>
      <c r="I44" s="84"/>
      <c r="J44" s="1">
        <f t="shared" si="0"/>
        <v>0</v>
      </c>
    </row>
    <row r="45" spans="1:10" s="2" customFormat="1" ht="24" x14ac:dyDescent="0.25">
      <c r="A45" s="91">
        <v>35</v>
      </c>
      <c r="B45" s="92" t="s">
        <v>99</v>
      </c>
      <c r="C45" s="93" t="s">
        <v>100</v>
      </c>
      <c r="D45" s="94">
        <v>0</v>
      </c>
      <c r="E45" s="5"/>
      <c r="F45" s="5"/>
      <c r="G45" s="95">
        <v>37200</v>
      </c>
      <c r="H45" s="95"/>
      <c r="I45" s="96"/>
      <c r="J45" s="1">
        <f t="shared" si="0"/>
        <v>37200</v>
      </c>
    </row>
    <row r="46" spans="1:10" s="2" customFormat="1" ht="24" x14ac:dyDescent="0.25">
      <c r="A46" s="73">
        <v>35</v>
      </c>
      <c r="B46" s="92" t="s">
        <v>116</v>
      </c>
      <c r="C46" s="4" t="s">
        <v>88</v>
      </c>
      <c r="D46" s="1">
        <v>0</v>
      </c>
      <c r="E46" s="5"/>
      <c r="F46" s="5"/>
      <c r="G46" s="97">
        <f>F52</f>
        <v>37200</v>
      </c>
      <c r="H46" s="97"/>
      <c r="I46" s="84"/>
      <c r="J46" s="1">
        <f t="shared" si="0"/>
        <v>37200</v>
      </c>
    </row>
    <row r="47" spans="1:10" s="46" customFormat="1" ht="24" x14ac:dyDescent="0.3">
      <c r="A47" s="73">
        <v>35</v>
      </c>
      <c r="B47" s="25" t="s">
        <v>72</v>
      </c>
      <c r="C47" s="4" t="s">
        <v>70</v>
      </c>
      <c r="D47" s="1">
        <v>37200</v>
      </c>
      <c r="E47" s="5">
        <v>36944.559999999998</v>
      </c>
      <c r="F47" s="100">
        <f>D47-E47</f>
        <v>255.44000000000233</v>
      </c>
      <c r="G47" s="45"/>
      <c r="H47" s="45"/>
      <c r="I47" s="78"/>
      <c r="J47" s="1">
        <f>D47-E47-F47+G47</f>
        <v>0</v>
      </c>
    </row>
    <row r="48" spans="1:10" s="46" customFormat="1" ht="19.5" x14ac:dyDescent="0.3">
      <c r="A48" s="73">
        <v>35</v>
      </c>
      <c r="B48" s="25" t="s">
        <v>71</v>
      </c>
      <c r="C48" s="4" t="s">
        <v>73</v>
      </c>
      <c r="D48" s="1">
        <v>37200</v>
      </c>
      <c r="E48" s="5">
        <v>37044.75</v>
      </c>
      <c r="F48" s="5">
        <v>155.25</v>
      </c>
      <c r="G48" s="45"/>
      <c r="H48" s="45"/>
      <c r="I48" s="78"/>
      <c r="J48" s="1">
        <f>D48-E48-F48+G48</f>
        <v>0</v>
      </c>
    </row>
    <row r="49" spans="1:13" s="8" customFormat="1" ht="36.75" x14ac:dyDescent="0.25">
      <c r="A49" s="88" t="s">
        <v>29</v>
      </c>
      <c r="B49" s="89" t="s">
        <v>63</v>
      </c>
      <c r="C49" s="90" t="s">
        <v>64</v>
      </c>
      <c r="D49" s="48">
        <v>458705.25</v>
      </c>
      <c r="E49" s="5"/>
      <c r="F49" s="49"/>
      <c r="G49" s="50"/>
      <c r="H49" s="50"/>
      <c r="I49" s="85"/>
      <c r="J49" s="1">
        <f t="shared" si="0"/>
        <v>458705.25</v>
      </c>
      <c r="K49" s="98"/>
      <c r="L49" s="98"/>
      <c r="M49" s="98"/>
    </row>
    <row r="50" spans="1:13" s="2" customFormat="1" x14ac:dyDescent="0.25">
      <c r="A50" s="3">
        <v>35</v>
      </c>
      <c r="B50" s="25" t="s">
        <v>47</v>
      </c>
      <c r="C50" s="4" t="s">
        <v>43</v>
      </c>
      <c r="D50" s="1">
        <v>50000</v>
      </c>
      <c r="E50" s="5"/>
      <c r="F50" s="47"/>
      <c r="G50" s="47"/>
      <c r="H50" s="47"/>
      <c r="I50" s="84"/>
      <c r="J50" s="1">
        <f t="shared" si="0"/>
        <v>50000</v>
      </c>
    </row>
    <row r="51" spans="1:13" s="2" customFormat="1" ht="24" x14ac:dyDescent="0.25">
      <c r="A51" s="3">
        <v>35</v>
      </c>
      <c r="B51" s="25" t="s">
        <v>115</v>
      </c>
      <c r="C51" s="4" t="s">
        <v>104</v>
      </c>
      <c r="D51" s="1">
        <v>0</v>
      </c>
      <c r="E51" s="5"/>
      <c r="F51" s="47"/>
      <c r="G51" s="47">
        <v>150000</v>
      </c>
      <c r="H51" s="47"/>
      <c r="I51" s="84"/>
      <c r="J51" s="1">
        <f t="shared" si="0"/>
        <v>150000</v>
      </c>
    </row>
    <row r="52" spans="1:13" s="2" customFormat="1" ht="24" x14ac:dyDescent="0.25">
      <c r="A52" s="3">
        <v>35</v>
      </c>
      <c r="B52" s="25" t="s">
        <v>68</v>
      </c>
      <c r="C52" s="4" t="s">
        <v>87</v>
      </c>
      <c r="D52" s="1">
        <v>37200</v>
      </c>
      <c r="E52" s="5"/>
      <c r="F52" s="97">
        <v>37200</v>
      </c>
      <c r="G52" s="5"/>
      <c r="H52" s="5"/>
      <c r="I52" s="84"/>
      <c r="J52" s="1">
        <f t="shared" si="0"/>
        <v>0</v>
      </c>
    </row>
    <row r="53" spans="1:13" s="2" customFormat="1" ht="24" x14ac:dyDescent="0.25">
      <c r="A53" s="3">
        <v>35</v>
      </c>
      <c r="B53" s="25" t="s">
        <v>48</v>
      </c>
      <c r="C53" s="4" t="s">
        <v>105</v>
      </c>
      <c r="D53" s="1">
        <v>155562.85</v>
      </c>
      <c r="E53" s="5"/>
      <c r="F53" s="47">
        <f>D53</f>
        <v>155562.85</v>
      </c>
      <c r="G53" s="5"/>
      <c r="H53" s="5"/>
      <c r="I53" s="84"/>
      <c r="J53" s="1">
        <f t="shared" si="0"/>
        <v>0</v>
      </c>
    </row>
    <row r="54" spans="1:13" s="23" customFormat="1" ht="19.5" x14ac:dyDescent="0.3">
      <c r="A54" s="24">
        <v>40</v>
      </c>
      <c r="B54" s="18"/>
      <c r="C54" s="19" t="s">
        <v>30</v>
      </c>
      <c r="D54" s="20"/>
      <c r="E54" s="5"/>
      <c r="F54" s="51"/>
      <c r="G54" s="5"/>
      <c r="H54" s="5"/>
      <c r="I54" s="86"/>
      <c r="J54" s="1"/>
    </row>
    <row r="55" spans="1:13" s="53" customFormat="1" ht="19.5" customHeight="1" x14ac:dyDescent="0.3">
      <c r="A55" s="24">
        <v>45</v>
      </c>
      <c r="B55" s="18"/>
      <c r="C55" s="19" t="s">
        <v>31</v>
      </c>
      <c r="D55" s="1"/>
      <c r="E55" s="5"/>
      <c r="F55" s="52"/>
      <c r="G55" s="5"/>
      <c r="H55" s="5"/>
      <c r="I55" s="79"/>
      <c r="J55" s="1"/>
    </row>
    <row r="56" spans="1:13" s="2" customFormat="1" x14ac:dyDescent="0.25">
      <c r="A56" s="3">
        <v>45</v>
      </c>
      <c r="B56" s="27" t="s">
        <v>37</v>
      </c>
      <c r="C56" s="4" t="s">
        <v>38</v>
      </c>
      <c r="D56" s="1">
        <v>10000</v>
      </c>
      <c r="E56" s="5"/>
      <c r="F56" s="5">
        <v>10000</v>
      </c>
      <c r="G56" s="5"/>
      <c r="H56" s="5"/>
      <c r="I56" s="75"/>
      <c r="J56" s="1">
        <f t="shared" si="0"/>
        <v>0</v>
      </c>
    </row>
    <row r="57" spans="1:13" s="2" customFormat="1" ht="24" x14ac:dyDescent="0.25">
      <c r="A57" s="3">
        <v>45</v>
      </c>
      <c r="B57" s="27" t="s">
        <v>10</v>
      </c>
      <c r="C57" s="4" t="s">
        <v>59</v>
      </c>
      <c r="D57" s="1">
        <v>100</v>
      </c>
      <c r="E57" s="5"/>
      <c r="F57" s="5"/>
      <c r="G57" s="5"/>
      <c r="H57" s="5"/>
      <c r="I57" s="75"/>
      <c r="J57" s="1">
        <f t="shared" si="0"/>
        <v>100</v>
      </c>
    </row>
    <row r="58" spans="1:13" s="59" customFormat="1" ht="19.5" x14ac:dyDescent="0.3">
      <c r="A58" s="54"/>
      <c r="B58" s="55"/>
      <c r="C58" s="56" t="s">
        <v>32</v>
      </c>
      <c r="D58" s="57">
        <f>SUM(D4:D57)</f>
        <v>2639876.29</v>
      </c>
      <c r="E58" s="58">
        <f>SUM(E4:E57)</f>
        <v>535703.24</v>
      </c>
      <c r="F58" s="58">
        <f>SUM(F4:F57)</f>
        <v>283009.56</v>
      </c>
      <c r="G58" s="58">
        <f>SUM(G4:G57)</f>
        <v>283009.56</v>
      </c>
      <c r="H58" s="58"/>
      <c r="I58" s="87">
        <f>SUM(I4:I57)</f>
        <v>834270</v>
      </c>
      <c r="J58" s="57">
        <f>SUM(J4:J57)</f>
        <v>2938443.05</v>
      </c>
      <c r="K58" s="104"/>
    </row>
    <row r="59" spans="1:13" s="59" customFormat="1" ht="19.5" x14ac:dyDescent="0.3">
      <c r="A59" s="60"/>
      <c r="B59" s="61"/>
      <c r="C59" s="56"/>
      <c r="D59" s="57"/>
      <c r="E59" s="62"/>
      <c r="F59" s="62"/>
      <c r="G59" s="62"/>
      <c r="H59" s="62"/>
      <c r="I59" s="62"/>
      <c r="J59" s="63"/>
    </row>
    <row r="60" spans="1:13" s="59" customFormat="1" ht="19.5" x14ac:dyDescent="0.3">
      <c r="A60" s="60"/>
      <c r="B60" s="61"/>
      <c r="C60" s="67" t="s">
        <v>114</v>
      </c>
      <c r="D60" s="68">
        <f>J58-I58</f>
        <v>2104173.0499999998</v>
      </c>
      <c r="E60" s="62"/>
      <c r="F60" s="62"/>
      <c r="G60" s="62">
        <f>F58-G58</f>
        <v>0</v>
      </c>
      <c r="H60" s="62"/>
      <c r="I60" s="64"/>
      <c r="J60" s="63"/>
    </row>
    <row r="61" spans="1:13" x14ac:dyDescent="0.25">
      <c r="C61" s="67" t="s">
        <v>80</v>
      </c>
      <c r="D61" s="68">
        <v>834270</v>
      </c>
      <c r="I61" s="70"/>
      <c r="J61" s="69"/>
    </row>
    <row r="62" spans="1:13" x14ac:dyDescent="0.25">
      <c r="C62" s="67" t="s">
        <v>103</v>
      </c>
      <c r="D62" s="68">
        <f>1904808.54+D61-D60</f>
        <v>634905.49000000022</v>
      </c>
      <c r="J62" s="69"/>
    </row>
    <row r="63" spans="1:13" x14ac:dyDescent="0.25">
      <c r="D63" s="69"/>
    </row>
    <row r="64" spans="1:13" x14ac:dyDescent="0.25">
      <c r="D64" s="69"/>
    </row>
    <row r="65" spans="1:11" hidden="1" x14ac:dyDescent="0.25">
      <c r="B65" s="66" t="s">
        <v>55</v>
      </c>
      <c r="C65" s="65" t="s">
        <v>58</v>
      </c>
      <c r="D65" s="69">
        <v>316866</v>
      </c>
      <c r="J65" s="69"/>
    </row>
    <row r="66" spans="1:11" hidden="1" x14ac:dyDescent="0.25">
      <c r="C66" s="71" t="s">
        <v>56</v>
      </c>
      <c r="D66" s="69">
        <v>150000</v>
      </c>
    </row>
    <row r="67" spans="1:11" s="69" customFormat="1" hidden="1" x14ac:dyDescent="0.25">
      <c r="A67" s="65"/>
      <c r="B67" s="66"/>
      <c r="C67" s="71" t="s">
        <v>57</v>
      </c>
      <c r="D67" s="69">
        <v>186707</v>
      </c>
      <c r="J67" s="65"/>
      <c r="K67" s="65"/>
    </row>
    <row r="68" spans="1:11" s="69" customFormat="1" hidden="1" x14ac:dyDescent="0.25">
      <c r="A68" s="65"/>
      <c r="B68" s="66"/>
      <c r="C68" s="65"/>
      <c r="D68" s="72">
        <f>SUM(D65:D67)</f>
        <v>653573</v>
      </c>
      <c r="J68" s="65"/>
      <c r="K68" s="65"/>
    </row>
  </sheetData>
  <mergeCells count="3">
    <mergeCell ref="A1:B1"/>
    <mergeCell ref="A2:D2"/>
    <mergeCell ref="A3:B3"/>
  </mergeCells>
  <pageMargins left="0.23622047244094491" right="0.23622047244094491" top="0.74803149606299213" bottom="0.19685039370078741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ΣΑΤΑ 1η Ανακατανομή ΣΑΤΑ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ΔΕΣΠΟΙΝΑ ΤΣΟΥΧΝΙΚΑ</cp:lastModifiedBy>
  <cp:lastPrinted>2023-01-25T08:48:07Z</cp:lastPrinted>
  <dcterms:created xsi:type="dcterms:W3CDTF">2020-01-17T06:39:19Z</dcterms:created>
  <dcterms:modified xsi:type="dcterms:W3CDTF">2023-01-25T11:29:09Z</dcterms:modified>
</cp:coreProperties>
</file>